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"/>
    </mc:Choice>
  </mc:AlternateContent>
  <xr:revisionPtr revIDLastSave="0" documentId="8_{C670F3AC-E2FB-4C2B-B44F-80692DB62B7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ietoa aineistosta" sheetId="4" r:id="rId1"/>
    <sheet name="Vos-laskelma" sheetId="3" r:id="rId2"/>
    <sheet name="Vertailu" sheetId="6" r:id="rId3"/>
    <sheet name="Vertailu_2" sheetId="8" r:id="rId4"/>
    <sheet name="Pp-vos-erittely" sheetId="9" r:id="rId5"/>
    <sheet name="Siirtyvät kustannukset" sheetId="10" r:id="rId6"/>
    <sheet name="Kotikuntakorvaukset" sheetId="5" r:id="rId7"/>
  </sheets>
  <definedNames>
    <definedName name="_xlnm._FilterDatabase" localSheetId="5" hidden="1">'Siirtyvät kustannukset'!$A$4:$V$4</definedName>
    <definedName name="_xlnm._FilterDatabase" localSheetId="2" hidden="1">Vertailu!$A$10:$N$10</definedName>
    <definedName name="_xlnm._FilterDatabase" localSheetId="3" hidden="1">Vertailu_2!$A$9:$AQ$9</definedName>
    <definedName name="_xlnm._FilterDatabase" localSheetId="1" hidden="1">'Vos-laskelma'!$A$10:$AE$10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3" l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11" i="3"/>
  <c r="G11" i="6" l="1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10" i="6"/>
  <c r="D10" i="6"/>
  <c r="T10" i="9" l="1"/>
  <c r="V10" i="9" s="1"/>
  <c r="X10" i="9" s="1"/>
  <c r="AQ302" i="8"/>
  <c r="AP302" i="8"/>
  <c r="AO302" i="8"/>
  <c r="AM302" i="8"/>
  <c r="AL302" i="8"/>
  <c r="AK302" i="8"/>
  <c r="AI302" i="8"/>
  <c r="AH302" i="8"/>
  <c r="AG302" i="8"/>
  <c r="AE302" i="8"/>
  <c r="AD302" i="8"/>
  <c r="AC302" i="8"/>
  <c r="AA302" i="8"/>
  <c r="Z302" i="8"/>
  <c r="Y302" i="8"/>
  <c r="AQ301" i="8"/>
  <c r="AP301" i="8"/>
  <c r="AO301" i="8"/>
  <c r="AM301" i="8"/>
  <c r="AL301" i="8"/>
  <c r="AK301" i="8"/>
  <c r="AI301" i="8"/>
  <c r="AH301" i="8"/>
  <c r="AG301" i="8"/>
  <c r="AE301" i="8"/>
  <c r="AD301" i="8"/>
  <c r="AC301" i="8"/>
  <c r="AA301" i="8"/>
  <c r="Z301" i="8"/>
  <c r="Y301" i="8"/>
  <c r="AQ300" i="8"/>
  <c r="AP300" i="8"/>
  <c r="AO300" i="8"/>
  <c r="AM300" i="8"/>
  <c r="AL300" i="8"/>
  <c r="AK300" i="8"/>
  <c r="AI300" i="8"/>
  <c r="AH300" i="8"/>
  <c r="AG300" i="8"/>
  <c r="AE300" i="8"/>
  <c r="AD300" i="8"/>
  <c r="AC300" i="8"/>
  <c r="AA300" i="8"/>
  <c r="Z300" i="8"/>
  <c r="Y300" i="8"/>
  <c r="AQ299" i="8"/>
  <c r="AP299" i="8"/>
  <c r="AO299" i="8"/>
  <c r="AM299" i="8"/>
  <c r="AL299" i="8"/>
  <c r="AK299" i="8"/>
  <c r="AI299" i="8"/>
  <c r="AH299" i="8"/>
  <c r="AG299" i="8"/>
  <c r="AE299" i="8"/>
  <c r="AD299" i="8"/>
  <c r="AC299" i="8"/>
  <c r="AA299" i="8"/>
  <c r="Z299" i="8"/>
  <c r="Y299" i="8"/>
  <c r="AQ298" i="8"/>
  <c r="AP298" i="8"/>
  <c r="AO298" i="8"/>
  <c r="AM298" i="8"/>
  <c r="AL298" i="8"/>
  <c r="AK298" i="8"/>
  <c r="AI298" i="8"/>
  <c r="AH298" i="8"/>
  <c r="AG298" i="8"/>
  <c r="AE298" i="8"/>
  <c r="AD298" i="8"/>
  <c r="AC298" i="8"/>
  <c r="AA298" i="8"/>
  <c r="Z298" i="8"/>
  <c r="Y298" i="8"/>
  <c r="AQ297" i="8"/>
  <c r="AP297" i="8"/>
  <c r="AO297" i="8"/>
  <c r="AM297" i="8"/>
  <c r="AL297" i="8"/>
  <c r="AK297" i="8"/>
  <c r="AI297" i="8"/>
  <c r="AH297" i="8"/>
  <c r="AG297" i="8"/>
  <c r="AE297" i="8"/>
  <c r="AD297" i="8"/>
  <c r="AC297" i="8"/>
  <c r="AA297" i="8"/>
  <c r="Z297" i="8"/>
  <c r="Y297" i="8"/>
  <c r="AQ296" i="8"/>
  <c r="AP296" i="8"/>
  <c r="AO296" i="8"/>
  <c r="AM296" i="8"/>
  <c r="AL296" i="8"/>
  <c r="AK296" i="8"/>
  <c r="AI296" i="8"/>
  <c r="AH296" i="8"/>
  <c r="AG296" i="8"/>
  <c r="AE296" i="8"/>
  <c r="AD296" i="8"/>
  <c r="AC296" i="8"/>
  <c r="AA296" i="8"/>
  <c r="Z296" i="8"/>
  <c r="Y296" i="8"/>
  <c r="AQ295" i="8"/>
  <c r="AP295" i="8"/>
  <c r="AO295" i="8"/>
  <c r="AM295" i="8"/>
  <c r="AL295" i="8"/>
  <c r="AK295" i="8"/>
  <c r="AI295" i="8"/>
  <c r="AH295" i="8"/>
  <c r="AG295" i="8"/>
  <c r="AE295" i="8"/>
  <c r="AD295" i="8"/>
  <c r="AC295" i="8"/>
  <c r="AA295" i="8"/>
  <c r="Z295" i="8"/>
  <c r="Y295" i="8"/>
  <c r="AQ294" i="8"/>
  <c r="AP294" i="8"/>
  <c r="AO294" i="8"/>
  <c r="AM294" i="8"/>
  <c r="AL294" i="8"/>
  <c r="AK294" i="8"/>
  <c r="AI294" i="8"/>
  <c r="AH294" i="8"/>
  <c r="AG294" i="8"/>
  <c r="AE294" i="8"/>
  <c r="AD294" i="8"/>
  <c r="AC294" i="8"/>
  <c r="AA294" i="8"/>
  <c r="Z294" i="8"/>
  <c r="Y294" i="8"/>
  <c r="AQ293" i="8"/>
  <c r="AP293" i="8"/>
  <c r="AO293" i="8"/>
  <c r="AM293" i="8"/>
  <c r="AL293" i="8"/>
  <c r="AK293" i="8"/>
  <c r="AI293" i="8"/>
  <c r="AH293" i="8"/>
  <c r="AG293" i="8"/>
  <c r="AE293" i="8"/>
  <c r="AD293" i="8"/>
  <c r="AC293" i="8"/>
  <c r="AA293" i="8"/>
  <c r="Z293" i="8"/>
  <c r="Y293" i="8"/>
  <c r="AQ292" i="8"/>
  <c r="AP292" i="8"/>
  <c r="AO292" i="8"/>
  <c r="AM292" i="8"/>
  <c r="AL292" i="8"/>
  <c r="AK292" i="8"/>
  <c r="AI292" i="8"/>
  <c r="AH292" i="8"/>
  <c r="AG292" i="8"/>
  <c r="AE292" i="8"/>
  <c r="AD292" i="8"/>
  <c r="AC292" i="8"/>
  <c r="AA292" i="8"/>
  <c r="Z292" i="8"/>
  <c r="Y292" i="8"/>
  <c r="AQ291" i="8"/>
  <c r="AP291" i="8"/>
  <c r="AO291" i="8"/>
  <c r="AM291" i="8"/>
  <c r="AL291" i="8"/>
  <c r="AK291" i="8"/>
  <c r="AI291" i="8"/>
  <c r="AH291" i="8"/>
  <c r="AG291" i="8"/>
  <c r="AE291" i="8"/>
  <c r="AD291" i="8"/>
  <c r="AC291" i="8"/>
  <c r="AA291" i="8"/>
  <c r="Z291" i="8"/>
  <c r="Y291" i="8"/>
  <c r="AQ290" i="8"/>
  <c r="AP290" i="8"/>
  <c r="AO290" i="8"/>
  <c r="AM290" i="8"/>
  <c r="AL290" i="8"/>
  <c r="AK290" i="8"/>
  <c r="AI290" i="8"/>
  <c r="AH290" i="8"/>
  <c r="AG290" i="8"/>
  <c r="AE290" i="8"/>
  <c r="AD290" i="8"/>
  <c r="AC290" i="8"/>
  <c r="AA290" i="8"/>
  <c r="Z290" i="8"/>
  <c r="Y290" i="8"/>
  <c r="AQ289" i="8"/>
  <c r="AP289" i="8"/>
  <c r="AO289" i="8"/>
  <c r="AM289" i="8"/>
  <c r="AL289" i="8"/>
  <c r="AK289" i="8"/>
  <c r="AI289" i="8"/>
  <c r="AH289" i="8"/>
  <c r="AG289" i="8"/>
  <c r="AE289" i="8"/>
  <c r="AD289" i="8"/>
  <c r="AC289" i="8"/>
  <c r="AA289" i="8"/>
  <c r="Z289" i="8"/>
  <c r="Y289" i="8"/>
  <c r="AQ288" i="8"/>
  <c r="AP288" i="8"/>
  <c r="AO288" i="8"/>
  <c r="AM288" i="8"/>
  <c r="AL288" i="8"/>
  <c r="AK288" i="8"/>
  <c r="AI288" i="8"/>
  <c r="AH288" i="8"/>
  <c r="AG288" i="8"/>
  <c r="AE288" i="8"/>
  <c r="AD288" i="8"/>
  <c r="AC288" i="8"/>
  <c r="AA288" i="8"/>
  <c r="Z288" i="8"/>
  <c r="Y288" i="8"/>
  <c r="AQ287" i="8"/>
  <c r="AP287" i="8"/>
  <c r="AO287" i="8"/>
  <c r="AM287" i="8"/>
  <c r="AL287" i="8"/>
  <c r="AK287" i="8"/>
  <c r="AI287" i="8"/>
  <c r="AH287" i="8"/>
  <c r="AG287" i="8"/>
  <c r="AE287" i="8"/>
  <c r="AD287" i="8"/>
  <c r="AC287" i="8"/>
  <c r="AA287" i="8"/>
  <c r="Z287" i="8"/>
  <c r="Y287" i="8"/>
  <c r="AQ286" i="8"/>
  <c r="AP286" i="8"/>
  <c r="AO286" i="8"/>
  <c r="AM286" i="8"/>
  <c r="AL286" i="8"/>
  <c r="AK286" i="8"/>
  <c r="AI286" i="8"/>
  <c r="AH286" i="8"/>
  <c r="AG286" i="8"/>
  <c r="AE286" i="8"/>
  <c r="AD286" i="8"/>
  <c r="AC286" i="8"/>
  <c r="AA286" i="8"/>
  <c r="Z286" i="8"/>
  <c r="Y286" i="8"/>
  <c r="AQ285" i="8"/>
  <c r="AP285" i="8"/>
  <c r="AO285" i="8"/>
  <c r="AM285" i="8"/>
  <c r="AL285" i="8"/>
  <c r="AK285" i="8"/>
  <c r="AI285" i="8"/>
  <c r="AH285" i="8"/>
  <c r="AG285" i="8"/>
  <c r="AE285" i="8"/>
  <c r="AD285" i="8"/>
  <c r="AC285" i="8"/>
  <c r="AA285" i="8"/>
  <c r="Z285" i="8"/>
  <c r="Y285" i="8"/>
  <c r="AQ284" i="8"/>
  <c r="AP284" i="8"/>
  <c r="AO284" i="8"/>
  <c r="AM284" i="8"/>
  <c r="AL284" i="8"/>
  <c r="AK284" i="8"/>
  <c r="AI284" i="8"/>
  <c r="AH284" i="8"/>
  <c r="AG284" i="8"/>
  <c r="AE284" i="8"/>
  <c r="AD284" i="8"/>
  <c r="AC284" i="8"/>
  <c r="AA284" i="8"/>
  <c r="Z284" i="8"/>
  <c r="Y284" i="8"/>
  <c r="AQ283" i="8"/>
  <c r="AP283" i="8"/>
  <c r="AO283" i="8"/>
  <c r="AM283" i="8"/>
  <c r="AL283" i="8"/>
  <c r="AK283" i="8"/>
  <c r="AI283" i="8"/>
  <c r="AH283" i="8"/>
  <c r="AG283" i="8"/>
  <c r="AE283" i="8"/>
  <c r="AD283" i="8"/>
  <c r="AC283" i="8"/>
  <c r="AA283" i="8"/>
  <c r="Z283" i="8"/>
  <c r="Y283" i="8"/>
  <c r="AQ282" i="8"/>
  <c r="AP282" i="8"/>
  <c r="AO282" i="8"/>
  <c r="AM282" i="8"/>
  <c r="AL282" i="8"/>
  <c r="AK282" i="8"/>
  <c r="AI282" i="8"/>
  <c r="AH282" i="8"/>
  <c r="AG282" i="8"/>
  <c r="AE282" i="8"/>
  <c r="AD282" i="8"/>
  <c r="AC282" i="8"/>
  <c r="AA282" i="8"/>
  <c r="Z282" i="8"/>
  <c r="Y282" i="8"/>
  <c r="AQ281" i="8"/>
  <c r="AP281" i="8"/>
  <c r="AO281" i="8"/>
  <c r="AM281" i="8"/>
  <c r="AL281" i="8"/>
  <c r="AK281" i="8"/>
  <c r="AI281" i="8"/>
  <c r="AH281" i="8"/>
  <c r="AG281" i="8"/>
  <c r="AE281" i="8"/>
  <c r="AD281" i="8"/>
  <c r="AC281" i="8"/>
  <c r="AA281" i="8"/>
  <c r="Z281" i="8"/>
  <c r="Y281" i="8"/>
  <c r="AQ280" i="8"/>
  <c r="AP280" i="8"/>
  <c r="AO280" i="8"/>
  <c r="AM280" i="8"/>
  <c r="AL280" i="8"/>
  <c r="AK280" i="8"/>
  <c r="AI280" i="8"/>
  <c r="AH280" i="8"/>
  <c r="AG280" i="8"/>
  <c r="AE280" i="8"/>
  <c r="AD280" i="8"/>
  <c r="AC280" i="8"/>
  <c r="AA280" i="8"/>
  <c r="Z280" i="8"/>
  <c r="Y280" i="8"/>
  <c r="AQ279" i="8"/>
  <c r="AP279" i="8"/>
  <c r="AO279" i="8"/>
  <c r="AM279" i="8"/>
  <c r="AL279" i="8"/>
  <c r="AK279" i="8"/>
  <c r="AI279" i="8"/>
  <c r="AH279" i="8"/>
  <c r="AG279" i="8"/>
  <c r="AE279" i="8"/>
  <c r="AD279" i="8"/>
  <c r="AC279" i="8"/>
  <c r="AA279" i="8"/>
  <c r="Z279" i="8"/>
  <c r="Y279" i="8"/>
  <c r="AQ278" i="8"/>
  <c r="AP278" i="8"/>
  <c r="AO278" i="8"/>
  <c r="AM278" i="8"/>
  <c r="AL278" i="8"/>
  <c r="AK278" i="8"/>
  <c r="AI278" i="8"/>
  <c r="AH278" i="8"/>
  <c r="AG278" i="8"/>
  <c r="AE278" i="8"/>
  <c r="AD278" i="8"/>
  <c r="AC278" i="8"/>
  <c r="AA278" i="8"/>
  <c r="Z278" i="8"/>
  <c r="Y278" i="8"/>
  <c r="AQ277" i="8"/>
  <c r="AP277" i="8"/>
  <c r="AO277" i="8"/>
  <c r="AM277" i="8"/>
  <c r="AL277" i="8"/>
  <c r="AK277" i="8"/>
  <c r="AI277" i="8"/>
  <c r="AH277" i="8"/>
  <c r="AG277" i="8"/>
  <c r="AE277" i="8"/>
  <c r="AD277" i="8"/>
  <c r="AC277" i="8"/>
  <c r="AA277" i="8"/>
  <c r="Z277" i="8"/>
  <c r="Y277" i="8"/>
  <c r="AQ276" i="8"/>
  <c r="AP276" i="8"/>
  <c r="AO276" i="8"/>
  <c r="AM276" i="8"/>
  <c r="AL276" i="8"/>
  <c r="AK276" i="8"/>
  <c r="AI276" i="8"/>
  <c r="AH276" i="8"/>
  <c r="AG276" i="8"/>
  <c r="AE276" i="8"/>
  <c r="AD276" i="8"/>
  <c r="AC276" i="8"/>
  <c r="AA276" i="8"/>
  <c r="Z276" i="8"/>
  <c r="Y276" i="8"/>
  <c r="AQ275" i="8"/>
  <c r="AP275" i="8"/>
  <c r="AO275" i="8"/>
  <c r="AM275" i="8"/>
  <c r="AL275" i="8"/>
  <c r="AK275" i="8"/>
  <c r="AI275" i="8"/>
  <c r="AH275" i="8"/>
  <c r="AG275" i="8"/>
  <c r="AE275" i="8"/>
  <c r="AD275" i="8"/>
  <c r="AC275" i="8"/>
  <c r="AA275" i="8"/>
  <c r="Z275" i="8"/>
  <c r="Y275" i="8"/>
  <c r="AQ274" i="8"/>
  <c r="AP274" i="8"/>
  <c r="AO274" i="8"/>
  <c r="AM274" i="8"/>
  <c r="AL274" i="8"/>
  <c r="AK274" i="8"/>
  <c r="AI274" i="8"/>
  <c r="AH274" i="8"/>
  <c r="AG274" i="8"/>
  <c r="AE274" i="8"/>
  <c r="AD274" i="8"/>
  <c r="AC274" i="8"/>
  <c r="AA274" i="8"/>
  <c r="Z274" i="8"/>
  <c r="Y274" i="8"/>
  <c r="AQ273" i="8"/>
  <c r="AP273" i="8"/>
  <c r="AO273" i="8"/>
  <c r="AM273" i="8"/>
  <c r="AL273" i="8"/>
  <c r="AK273" i="8"/>
  <c r="AI273" i="8"/>
  <c r="AH273" i="8"/>
  <c r="AG273" i="8"/>
  <c r="AE273" i="8"/>
  <c r="AD273" i="8"/>
  <c r="AC273" i="8"/>
  <c r="AA273" i="8"/>
  <c r="Z273" i="8"/>
  <c r="Y273" i="8"/>
  <c r="AQ272" i="8"/>
  <c r="AP272" i="8"/>
  <c r="AO272" i="8"/>
  <c r="AM272" i="8"/>
  <c r="AL272" i="8"/>
  <c r="AK272" i="8"/>
  <c r="AI272" i="8"/>
  <c r="AH272" i="8"/>
  <c r="AG272" i="8"/>
  <c r="AE272" i="8"/>
  <c r="AD272" i="8"/>
  <c r="AC272" i="8"/>
  <c r="AA272" i="8"/>
  <c r="Z272" i="8"/>
  <c r="Y272" i="8"/>
  <c r="AQ271" i="8"/>
  <c r="AP271" i="8"/>
  <c r="AO271" i="8"/>
  <c r="AM271" i="8"/>
  <c r="AL271" i="8"/>
  <c r="AK271" i="8"/>
  <c r="AI271" i="8"/>
  <c r="AH271" i="8"/>
  <c r="AG271" i="8"/>
  <c r="AE271" i="8"/>
  <c r="AD271" i="8"/>
  <c r="AC271" i="8"/>
  <c r="AA271" i="8"/>
  <c r="Z271" i="8"/>
  <c r="Y271" i="8"/>
  <c r="AQ270" i="8"/>
  <c r="AP270" i="8"/>
  <c r="AO270" i="8"/>
  <c r="AM270" i="8"/>
  <c r="AL270" i="8"/>
  <c r="AK270" i="8"/>
  <c r="AI270" i="8"/>
  <c r="AH270" i="8"/>
  <c r="AG270" i="8"/>
  <c r="AE270" i="8"/>
  <c r="AD270" i="8"/>
  <c r="AC270" i="8"/>
  <c r="AA270" i="8"/>
  <c r="Z270" i="8"/>
  <c r="Y270" i="8"/>
  <c r="AQ269" i="8"/>
  <c r="AP269" i="8"/>
  <c r="AO269" i="8"/>
  <c r="AM269" i="8"/>
  <c r="AL269" i="8"/>
  <c r="AK269" i="8"/>
  <c r="AI269" i="8"/>
  <c r="AH269" i="8"/>
  <c r="AG269" i="8"/>
  <c r="AE269" i="8"/>
  <c r="AD269" i="8"/>
  <c r="AC269" i="8"/>
  <c r="AA269" i="8"/>
  <c r="Z269" i="8"/>
  <c r="Y269" i="8"/>
  <c r="AQ268" i="8"/>
  <c r="AP268" i="8"/>
  <c r="AO268" i="8"/>
  <c r="AM268" i="8"/>
  <c r="AL268" i="8"/>
  <c r="AK268" i="8"/>
  <c r="AI268" i="8"/>
  <c r="AH268" i="8"/>
  <c r="AG268" i="8"/>
  <c r="AE268" i="8"/>
  <c r="AD268" i="8"/>
  <c r="AC268" i="8"/>
  <c r="AA268" i="8"/>
  <c r="Z268" i="8"/>
  <c r="Y268" i="8"/>
  <c r="AQ267" i="8"/>
  <c r="AP267" i="8"/>
  <c r="AO267" i="8"/>
  <c r="AM267" i="8"/>
  <c r="AL267" i="8"/>
  <c r="AK267" i="8"/>
  <c r="AI267" i="8"/>
  <c r="AH267" i="8"/>
  <c r="AG267" i="8"/>
  <c r="AE267" i="8"/>
  <c r="AD267" i="8"/>
  <c r="AC267" i="8"/>
  <c r="AA267" i="8"/>
  <c r="Z267" i="8"/>
  <c r="Y267" i="8"/>
  <c r="AQ266" i="8"/>
  <c r="AP266" i="8"/>
  <c r="AO266" i="8"/>
  <c r="AM266" i="8"/>
  <c r="AL266" i="8"/>
  <c r="AK266" i="8"/>
  <c r="AI266" i="8"/>
  <c r="AH266" i="8"/>
  <c r="AG266" i="8"/>
  <c r="AE266" i="8"/>
  <c r="AD266" i="8"/>
  <c r="AC266" i="8"/>
  <c r="AA266" i="8"/>
  <c r="Z266" i="8"/>
  <c r="Y266" i="8"/>
  <c r="AQ265" i="8"/>
  <c r="AP265" i="8"/>
  <c r="AO265" i="8"/>
  <c r="AM265" i="8"/>
  <c r="AL265" i="8"/>
  <c r="AK265" i="8"/>
  <c r="AI265" i="8"/>
  <c r="AH265" i="8"/>
  <c r="AG265" i="8"/>
  <c r="AE265" i="8"/>
  <c r="AD265" i="8"/>
  <c r="AC265" i="8"/>
  <c r="AA265" i="8"/>
  <c r="Z265" i="8"/>
  <c r="Y265" i="8"/>
  <c r="AQ264" i="8"/>
  <c r="AP264" i="8"/>
  <c r="AO264" i="8"/>
  <c r="AM264" i="8"/>
  <c r="AL264" i="8"/>
  <c r="AK264" i="8"/>
  <c r="AI264" i="8"/>
  <c r="AH264" i="8"/>
  <c r="AG264" i="8"/>
  <c r="AE264" i="8"/>
  <c r="AD264" i="8"/>
  <c r="AC264" i="8"/>
  <c r="AA264" i="8"/>
  <c r="Z264" i="8"/>
  <c r="Y264" i="8"/>
  <c r="AQ263" i="8"/>
  <c r="AP263" i="8"/>
  <c r="AO263" i="8"/>
  <c r="AM263" i="8"/>
  <c r="AL263" i="8"/>
  <c r="AK263" i="8"/>
  <c r="AI263" i="8"/>
  <c r="AH263" i="8"/>
  <c r="AG263" i="8"/>
  <c r="AE263" i="8"/>
  <c r="AD263" i="8"/>
  <c r="AC263" i="8"/>
  <c r="AA263" i="8"/>
  <c r="Z263" i="8"/>
  <c r="Y263" i="8"/>
  <c r="AQ262" i="8"/>
  <c r="AP262" i="8"/>
  <c r="AO262" i="8"/>
  <c r="AM262" i="8"/>
  <c r="AL262" i="8"/>
  <c r="AK262" i="8"/>
  <c r="AI262" i="8"/>
  <c r="AH262" i="8"/>
  <c r="AG262" i="8"/>
  <c r="AE262" i="8"/>
  <c r="AD262" i="8"/>
  <c r="AC262" i="8"/>
  <c r="AA262" i="8"/>
  <c r="Z262" i="8"/>
  <c r="Y262" i="8"/>
  <c r="AQ261" i="8"/>
  <c r="AP261" i="8"/>
  <c r="AO261" i="8"/>
  <c r="AM261" i="8"/>
  <c r="AL261" i="8"/>
  <c r="AK261" i="8"/>
  <c r="AI261" i="8"/>
  <c r="AH261" i="8"/>
  <c r="AG261" i="8"/>
  <c r="AE261" i="8"/>
  <c r="AD261" i="8"/>
  <c r="AC261" i="8"/>
  <c r="AA261" i="8"/>
  <c r="Z261" i="8"/>
  <c r="Y261" i="8"/>
  <c r="AQ260" i="8"/>
  <c r="AP260" i="8"/>
  <c r="AO260" i="8"/>
  <c r="AM260" i="8"/>
  <c r="AL260" i="8"/>
  <c r="AK260" i="8"/>
  <c r="AI260" i="8"/>
  <c r="AH260" i="8"/>
  <c r="AG260" i="8"/>
  <c r="AE260" i="8"/>
  <c r="AD260" i="8"/>
  <c r="AC260" i="8"/>
  <c r="AA260" i="8"/>
  <c r="Z260" i="8"/>
  <c r="Y260" i="8"/>
  <c r="AQ259" i="8"/>
  <c r="AP259" i="8"/>
  <c r="AO259" i="8"/>
  <c r="AM259" i="8"/>
  <c r="AL259" i="8"/>
  <c r="AK259" i="8"/>
  <c r="AI259" i="8"/>
  <c r="AH259" i="8"/>
  <c r="AG259" i="8"/>
  <c r="AE259" i="8"/>
  <c r="AD259" i="8"/>
  <c r="AC259" i="8"/>
  <c r="AA259" i="8"/>
  <c r="Z259" i="8"/>
  <c r="Y259" i="8"/>
  <c r="AQ258" i="8"/>
  <c r="AP258" i="8"/>
  <c r="AO258" i="8"/>
  <c r="AM258" i="8"/>
  <c r="AL258" i="8"/>
  <c r="AK258" i="8"/>
  <c r="AI258" i="8"/>
  <c r="AH258" i="8"/>
  <c r="AG258" i="8"/>
  <c r="AE258" i="8"/>
  <c r="AD258" i="8"/>
  <c r="AC258" i="8"/>
  <c r="AA258" i="8"/>
  <c r="Z258" i="8"/>
  <c r="Y258" i="8"/>
  <c r="AQ257" i="8"/>
  <c r="AP257" i="8"/>
  <c r="AO257" i="8"/>
  <c r="AM257" i="8"/>
  <c r="AL257" i="8"/>
  <c r="AK257" i="8"/>
  <c r="AI257" i="8"/>
  <c r="AH257" i="8"/>
  <c r="AG257" i="8"/>
  <c r="AE257" i="8"/>
  <c r="AD257" i="8"/>
  <c r="AC257" i="8"/>
  <c r="AA257" i="8"/>
  <c r="Z257" i="8"/>
  <c r="Y257" i="8"/>
  <c r="AQ256" i="8"/>
  <c r="AP256" i="8"/>
  <c r="AO256" i="8"/>
  <c r="AM256" i="8"/>
  <c r="AL256" i="8"/>
  <c r="AK256" i="8"/>
  <c r="AI256" i="8"/>
  <c r="AH256" i="8"/>
  <c r="AG256" i="8"/>
  <c r="AE256" i="8"/>
  <c r="AD256" i="8"/>
  <c r="AC256" i="8"/>
  <c r="AA256" i="8"/>
  <c r="Z256" i="8"/>
  <c r="Y256" i="8"/>
  <c r="AQ255" i="8"/>
  <c r="AP255" i="8"/>
  <c r="AO255" i="8"/>
  <c r="AM255" i="8"/>
  <c r="AL255" i="8"/>
  <c r="AK255" i="8"/>
  <c r="AI255" i="8"/>
  <c r="AH255" i="8"/>
  <c r="AG255" i="8"/>
  <c r="AE255" i="8"/>
  <c r="AD255" i="8"/>
  <c r="AC255" i="8"/>
  <c r="AA255" i="8"/>
  <c r="Z255" i="8"/>
  <c r="Y255" i="8"/>
  <c r="AQ254" i="8"/>
  <c r="AP254" i="8"/>
  <c r="AO254" i="8"/>
  <c r="AM254" i="8"/>
  <c r="AL254" i="8"/>
  <c r="AK254" i="8"/>
  <c r="AI254" i="8"/>
  <c r="AH254" i="8"/>
  <c r="AG254" i="8"/>
  <c r="AE254" i="8"/>
  <c r="AD254" i="8"/>
  <c r="AC254" i="8"/>
  <c r="AA254" i="8"/>
  <c r="Z254" i="8"/>
  <c r="Y254" i="8"/>
  <c r="AQ253" i="8"/>
  <c r="AP253" i="8"/>
  <c r="AO253" i="8"/>
  <c r="AM253" i="8"/>
  <c r="AL253" i="8"/>
  <c r="AK253" i="8"/>
  <c r="AI253" i="8"/>
  <c r="AH253" i="8"/>
  <c r="AG253" i="8"/>
  <c r="AE253" i="8"/>
  <c r="AD253" i="8"/>
  <c r="AC253" i="8"/>
  <c r="AA253" i="8"/>
  <c r="Z253" i="8"/>
  <c r="Y253" i="8"/>
  <c r="AQ252" i="8"/>
  <c r="AP252" i="8"/>
  <c r="AO252" i="8"/>
  <c r="AM252" i="8"/>
  <c r="AL252" i="8"/>
  <c r="AK252" i="8"/>
  <c r="AI252" i="8"/>
  <c r="AH252" i="8"/>
  <c r="AG252" i="8"/>
  <c r="AE252" i="8"/>
  <c r="AD252" i="8"/>
  <c r="AC252" i="8"/>
  <c r="AA252" i="8"/>
  <c r="Z252" i="8"/>
  <c r="Y252" i="8"/>
  <c r="AQ251" i="8"/>
  <c r="AP251" i="8"/>
  <c r="AO251" i="8"/>
  <c r="AM251" i="8"/>
  <c r="AL251" i="8"/>
  <c r="AK251" i="8"/>
  <c r="AI251" i="8"/>
  <c r="AH251" i="8"/>
  <c r="AG251" i="8"/>
  <c r="AE251" i="8"/>
  <c r="AD251" i="8"/>
  <c r="AC251" i="8"/>
  <c r="AA251" i="8"/>
  <c r="Z251" i="8"/>
  <c r="Y251" i="8"/>
  <c r="AQ250" i="8"/>
  <c r="AP250" i="8"/>
  <c r="AO250" i="8"/>
  <c r="AM250" i="8"/>
  <c r="AL250" i="8"/>
  <c r="AK250" i="8"/>
  <c r="AI250" i="8"/>
  <c r="AH250" i="8"/>
  <c r="AG250" i="8"/>
  <c r="AE250" i="8"/>
  <c r="AD250" i="8"/>
  <c r="AC250" i="8"/>
  <c r="AA250" i="8"/>
  <c r="Z250" i="8"/>
  <c r="Y250" i="8"/>
  <c r="AQ249" i="8"/>
  <c r="AP249" i="8"/>
  <c r="AO249" i="8"/>
  <c r="AM249" i="8"/>
  <c r="AL249" i="8"/>
  <c r="AK249" i="8"/>
  <c r="AI249" i="8"/>
  <c r="AH249" i="8"/>
  <c r="AG249" i="8"/>
  <c r="AE249" i="8"/>
  <c r="AD249" i="8"/>
  <c r="AC249" i="8"/>
  <c r="AA249" i="8"/>
  <c r="Z249" i="8"/>
  <c r="Y249" i="8"/>
  <c r="AQ248" i="8"/>
  <c r="AP248" i="8"/>
  <c r="AO248" i="8"/>
  <c r="AM248" i="8"/>
  <c r="AL248" i="8"/>
  <c r="AK248" i="8"/>
  <c r="AI248" i="8"/>
  <c r="AH248" i="8"/>
  <c r="AG248" i="8"/>
  <c r="AE248" i="8"/>
  <c r="AD248" i="8"/>
  <c r="AC248" i="8"/>
  <c r="AA248" i="8"/>
  <c r="Z248" i="8"/>
  <c r="Y248" i="8"/>
  <c r="AQ247" i="8"/>
  <c r="AP247" i="8"/>
  <c r="AO247" i="8"/>
  <c r="AM247" i="8"/>
  <c r="AL247" i="8"/>
  <c r="AK247" i="8"/>
  <c r="AI247" i="8"/>
  <c r="AH247" i="8"/>
  <c r="AG247" i="8"/>
  <c r="AE247" i="8"/>
  <c r="AD247" i="8"/>
  <c r="AC247" i="8"/>
  <c r="AA247" i="8"/>
  <c r="Z247" i="8"/>
  <c r="Y247" i="8"/>
  <c r="AQ246" i="8"/>
  <c r="AP246" i="8"/>
  <c r="AO246" i="8"/>
  <c r="AM246" i="8"/>
  <c r="AL246" i="8"/>
  <c r="AK246" i="8"/>
  <c r="AI246" i="8"/>
  <c r="AH246" i="8"/>
  <c r="AG246" i="8"/>
  <c r="AE246" i="8"/>
  <c r="AD246" i="8"/>
  <c r="AC246" i="8"/>
  <c r="AA246" i="8"/>
  <c r="Z246" i="8"/>
  <c r="Y246" i="8"/>
  <c r="AQ245" i="8"/>
  <c r="AP245" i="8"/>
  <c r="AO245" i="8"/>
  <c r="AM245" i="8"/>
  <c r="AL245" i="8"/>
  <c r="AK245" i="8"/>
  <c r="AI245" i="8"/>
  <c r="AH245" i="8"/>
  <c r="AG245" i="8"/>
  <c r="AE245" i="8"/>
  <c r="AD245" i="8"/>
  <c r="AC245" i="8"/>
  <c r="AA245" i="8"/>
  <c r="Z245" i="8"/>
  <c r="Y245" i="8"/>
  <c r="AQ244" i="8"/>
  <c r="AP244" i="8"/>
  <c r="AO244" i="8"/>
  <c r="AM244" i="8"/>
  <c r="AL244" i="8"/>
  <c r="AK244" i="8"/>
  <c r="AI244" i="8"/>
  <c r="AH244" i="8"/>
  <c r="AG244" i="8"/>
  <c r="AE244" i="8"/>
  <c r="AD244" i="8"/>
  <c r="AC244" i="8"/>
  <c r="AA244" i="8"/>
  <c r="Z244" i="8"/>
  <c r="Y244" i="8"/>
  <c r="AQ243" i="8"/>
  <c r="AP243" i="8"/>
  <c r="AO243" i="8"/>
  <c r="AM243" i="8"/>
  <c r="AL243" i="8"/>
  <c r="AK243" i="8"/>
  <c r="AI243" i="8"/>
  <c r="AH243" i="8"/>
  <c r="AG243" i="8"/>
  <c r="AE243" i="8"/>
  <c r="AD243" i="8"/>
  <c r="AC243" i="8"/>
  <c r="AA243" i="8"/>
  <c r="Z243" i="8"/>
  <c r="Y243" i="8"/>
  <c r="AQ242" i="8"/>
  <c r="AP242" i="8"/>
  <c r="AO242" i="8"/>
  <c r="AM242" i="8"/>
  <c r="AL242" i="8"/>
  <c r="AK242" i="8"/>
  <c r="AI242" i="8"/>
  <c r="AH242" i="8"/>
  <c r="AG242" i="8"/>
  <c r="AE242" i="8"/>
  <c r="AD242" i="8"/>
  <c r="AC242" i="8"/>
  <c r="AA242" i="8"/>
  <c r="Z242" i="8"/>
  <c r="Y242" i="8"/>
  <c r="AQ241" i="8"/>
  <c r="AP241" i="8"/>
  <c r="AO241" i="8"/>
  <c r="AM241" i="8"/>
  <c r="AL241" i="8"/>
  <c r="AK241" i="8"/>
  <c r="AI241" i="8"/>
  <c r="AH241" i="8"/>
  <c r="AG241" i="8"/>
  <c r="AE241" i="8"/>
  <c r="AD241" i="8"/>
  <c r="AC241" i="8"/>
  <c r="AA241" i="8"/>
  <c r="Z241" i="8"/>
  <c r="Y241" i="8"/>
  <c r="AQ240" i="8"/>
  <c r="AP240" i="8"/>
  <c r="AO240" i="8"/>
  <c r="AM240" i="8"/>
  <c r="AL240" i="8"/>
  <c r="AK240" i="8"/>
  <c r="AI240" i="8"/>
  <c r="AH240" i="8"/>
  <c r="AG240" i="8"/>
  <c r="AE240" i="8"/>
  <c r="AD240" i="8"/>
  <c r="AC240" i="8"/>
  <c r="AA240" i="8"/>
  <c r="Z240" i="8"/>
  <c r="Y240" i="8"/>
  <c r="AQ239" i="8"/>
  <c r="AP239" i="8"/>
  <c r="AO239" i="8"/>
  <c r="AM239" i="8"/>
  <c r="AL239" i="8"/>
  <c r="AK239" i="8"/>
  <c r="AI239" i="8"/>
  <c r="AH239" i="8"/>
  <c r="AG239" i="8"/>
  <c r="AE239" i="8"/>
  <c r="AD239" i="8"/>
  <c r="AC239" i="8"/>
  <c r="AA239" i="8"/>
  <c r="Z239" i="8"/>
  <c r="Y239" i="8"/>
  <c r="AQ238" i="8"/>
  <c r="AP238" i="8"/>
  <c r="AO238" i="8"/>
  <c r="AM238" i="8"/>
  <c r="AL238" i="8"/>
  <c r="AK238" i="8"/>
  <c r="AI238" i="8"/>
  <c r="AH238" i="8"/>
  <c r="AG238" i="8"/>
  <c r="AE238" i="8"/>
  <c r="AD238" i="8"/>
  <c r="AC238" i="8"/>
  <c r="AA238" i="8"/>
  <c r="Z238" i="8"/>
  <c r="Y238" i="8"/>
  <c r="AQ237" i="8"/>
  <c r="AP237" i="8"/>
  <c r="AO237" i="8"/>
  <c r="AM237" i="8"/>
  <c r="AL237" i="8"/>
  <c r="AK237" i="8"/>
  <c r="AI237" i="8"/>
  <c r="AH237" i="8"/>
  <c r="AG237" i="8"/>
  <c r="AE237" i="8"/>
  <c r="AD237" i="8"/>
  <c r="AC237" i="8"/>
  <c r="AA237" i="8"/>
  <c r="Z237" i="8"/>
  <c r="Y237" i="8"/>
  <c r="AQ236" i="8"/>
  <c r="AP236" i="8"/>
  <c r="AO236" i="8"/>
  <c r="AM236" i="8"/>
  <c r="AL236" i="8"/>
  <c r="AK236" i="8"/>
  <c r="AI236" i="8"/>
  <c r="AH236" i="8"/>
  <c r="AG236" i="8"/>
  <c r="AE236" i="8"/>
  <c r="AD236" i="8"/>
  <c r="AC236" i="8"/>
  <c r="AA236" i="8"/>
  <c r="Z236" i="8"/>
  <c r="Y236" i="8"/>
  <c r="AQ235" i="8"/>
  <c r="AP235" i="8"/>
  <c r="AO235" i="8"/>
  <c r="AM235" i="8"/>
  <c r="AL235" i="8"/>
  <c r="AK235" i="8"/>
  <c r="AI235" i="8"/>
  <c r="AH235" i="8"/>
  <c r="AG235" i="8"/>
  <c r="AE235" i="8"/>
  <c r="AD235" i="8"/>
  <c r="AC235" i="8"/>
  <c r="AA235" i="8"/>
  <c r="Z235" i="8"/>
  <c r="Y235" i="8"/>
  <c r="AQ234" i="8"/>
  <c r="AP234" i="8"/>
  <c r="AO234" i="8"/>
  <c r="AM234" i="8"/>
  <c r="AL234" i="8"/>
  <c r="AK234" i="8"/>
  <c r="AI234" i="8"/>
  <c r="AH234" i="8"/>
  <c r="AG234" i="8"/>
  <c r="AE234" i="8"/>
  <c r="AD234" i="8"/>
  <c r="AC234" i="8"/>
  <c r="AA234" i="8"/>
  <c r="Z234" i="8"/>
  <c r="Y234" i="8"/>
  <c r="AQ233" i="8"/>
  <c r="AP233" i="8"/>
  <c r="AO233" i="8"/>
  <c r="AM233" i="8"/>
  <c r="AL233" i="8"/>
  <c r="AK233" i="8"/>
  <c r="AI233" i="8"/>
  <c r="AH233" i="8"/>
  <c r="AG233" i="8"/>
  <c r="AE233" i="8"/>
  <c r="AD233" i="8"/>
  <c r="AC233" i="8"/>
  <c r="AA233" i="8"/>
  <c r="Z233" i="8"/>
  <c r="Y233" i="8"/>
  <c r="AQ232" i="8"/>
  <c r="AP232" i="8"/>
  <c r="AO232" i="8"/>
  <c r="AM232" i="8"/>
  <c r="AL232" i="8"/>
  <c r="AK232" i="8"/>
  <c r="AI232" i="8"/>
  <c r="AH232" i="8"/>
  <c r="AG232" i="8"/>
  <c r="AE232" i="8"/>
  <c r="AD232" i="8"/>
  <c r="AC232" i="8"/>
  <c r="AA232" i="8"/>
  <c r="Z232" i="8"/>
  <c r="Y232" i="8"/>
  <c r="AQ231" i="8"/>
  <c r="AP231" i="8"/>
  <c r="AO231" i="8"/>
  <c r="AM231" i="8"/>
  <c r="AL231" i="8"/>
  <c r="AK231" i="8"/>
  <c r="AI231" i="8"/>
  <c r="AH231" i="8"/>
  <c r="AG231" i="8"/>
  <c r="AE231" i="8"/>
  <c r="AD231" i="8"/>
  <c r="AC231" i="8"/>
  <c r="AA231" i="8"/>
  <c r="Z231" i="8"/>
  <c r="Y231" i="8"/>
  <c r="AQ230" i="8"/>
  <c r="AP230" i="8"/>
  <c r="AO230" i="8"/>
  <c r="AM230" i="8"/>
  <c r="AL230" i="8"/>
  <c r="AK230" i="8"/>
  <c r="AI230" i="8"/>
  <c r="AH230" i="8"/>
  <c r="AG230" i="8"/>
  <c r="AE230" i="8"/>
  <c r="AD230" i="8"/>
  <c r="AC230" i="8"/>
  <c r="AA230" i="8"/>
  <c r="Z230" i="8"/>
  <c r="Y230" i="8"/>
  <c r="AQ229" i="8"/>
  <c r="AP229" i="8"/>
  <c r="AO229" i="8"/>
  <c r="AM229" i="8"/>
  <c r="AL229" i="8"/>
  <c r="AK229" i="8"/>
  <c r="AI229" i="8"/>
  <c r="AH229" i="8"/>
  <c r="AG229" i="8"/>
  <c r="AE229" i="8"/>
  <c r="AD229" i="8"/>
  <c r="AC229" i="8"/>
  <c r="AA229" i="8"/>
  <c r="Z229" i="8"/>
  <c r="Y229" i="8"/>
  <c r="AQ228" i="8"/>
  <c r="AP228" i="8"/>
  <c r="AO228" i="8"/>
  <c r="AM228" i="8"/>
  <c r="AL228" i="8"/>
  <c r="AK228" i="8"/>
  <c r="AI228" i="8"/>
  <c r="AH228" i="8"/>
  <c r="AG228" i="8"/>
  <c r="AE228" i="8"/>
  <c r="AD228" i="8"/>
  <c r="AC228" i="8"/>
  <c r="AA228" i="8"/>
  <c r="Z228" i="8"/>
  <c r="Y228" i="8"/>
  <c r="AQ227" i="8"/>
  <c r="AP227" i="8"/>
  <c r="AO227" i="8"/>
  <c r="AM227" i="8"/>
  <c r="AL227" i="8"/>
  <c r="AK227" i="8"/>
  <c r="AI227" i="8"/>
  <c r="AH227" i="8"/>
  <c r="AG227" i="8"/>
  <c r="AE227" i="8"/>
  <c r="AD227" i="8"/>
  <c r="AC227" i="8"/>
  <c r="AA227" i="8"/>
  <c r="Z227" i="8"/>
  <c r="Y227" i="8"/>
  <c r="AQ226" i="8"/>
  <c r="AP226" i="8"/>
  <c r="AO226" i="8"/>
  <c r="AM226" i="8"/>
  <c r="AL226" i="8"/>
  <c r="AK226" i="8"/>
  <c r="AI226" i="8"/>
  <c r="AH226" i="8"/>
  <c r="AG226" i="8"/>
  <c r="AE226" i="8"/>
  <c r="AD226" i="8"/>
  <c r="AC226" i="8"/>
  <c r="AA226" i="8"/>
  <c r="Z226" i="8"/>
  <c r="Y226" i="8"/>
  <c r="AQ225" i="8"/>
  <c r="AP225" i="8"/>
  <c r="AO225" i="8"/>
  <c r="AM225" i="8"/>
  <c r="AL225" i="8"/>
  <c r="AK225" i="8"/>
  <c r="AI225" i="8"/>
  <c r="AH225" i="8"/>
  <c r="AG225" i="8"/>
  <c r="AE225" i="8"/>
  <c r="AD225" i="8"/>
  <c r="AC225" i="8"/>
  <c r="AA225" i="8"/>
  <c r="Z225" i="8"/>
  <c r="Y225" i="8"/>
  <c r="AQ224" i="8"/>
  <c r="AP224" i="8"/>
  <c r="AO224" i="8"/>
  <c r="AM224" i="8"/>
  <c r="AL224" i="8"/>
  <c r="AK224" i="8"/>
  <c r="AI224" i="8"/>
  <c r="AH224" i="8"/>
  <c r="AG224" i="8"/>
  <c r="AE224" i="8"/>
  <c r="AD224" i="8"/>
  <c r="AC224" i="8"/>
  <c r="AA224" i="8"/>
  <c r="Z224" i="8"/>
  <c r="Y224" i="8"/>
  <c r="AQ223" i="8"/>
  <c r="AP223" i="8"/>
  <c r="AO223" i="8"/>
  <c r="AM223" i="8"/>
  <c r="AL223" i="8"/>
  <c r="AK223" i="8"/>
  <c r="AI223" i="8"/>
  <c r="AH223" i="8"/>
  <c r="AG223" i="8"/>
  <c r="AE223" i="8"/>
  <c r="AD223" i="8"/>
  <c r="AC223" i="8"/>
  <c r="AA223" i="8"/>
  <c r="Z223" i="8"/>
  <c r="Y223" i="8"/>
  <c r="AQ222" i="8"/>
  <c r="AP222" i="8"/>
  <c r="AO222" i="8"/>
  <c r="AM222" i="8"/>
  <c r="AL222" i="8"/>
  <c r="AK222" i="8"/>
  <c r="AI222" i="8"/>
  <c r="AH222" i="8"/>
  <c r="AG222" i="8"/>
  <c r="AE222" i="8"/>
  <c r="AD222" i="8"/>
  <c r="AC222" i="8"/>
  <c r="AA222" i="8"/>
  <c r="Z222" i="8"/>
  <c r="Y222" i="8"/>
  <c r="AQ221" i="8"/>
  <c r="AP221" i="8"/>
  <c r="AO221" i="8"/>
  <c r="AM221" i="8"/>
  <c r="AL221" i="8"/>
  <c r="AK221" i="8"/>
  <c r="AI221" i="8"/>
  <c r="AH221" i="8"/>
  <c r="AG221" i="8"/>
  <c r="AE221" i="8"/>
  <c r="AD221" i="8"/>
  <c r="AC221" i="8"/>
  <c r="AA221" i="8"/>
  <c r="Z221" i="8"/>
  <c r="Y221" i="8"/>
  <c r="AQ220" i="8"/>
  <c r="AP220" i="8"/>
  <c r="AO220" i="8"/>
  <c r="AM220" i="8"/>
  <c r="AL220" i="8"/>
  <c r="AK220" i="8"/>
  <c r="AI220" i="8"/>
  <c r="AH220" i="8"/>
  <c r="AG220" i="8"/>
  <c r="AE220" i="8"/>
  <c r="AD220" i="8"/>
  <c r="AC220" i="8"/>
  <c r="AA220" i="8"/>
  <c r="Z220" i="8"/>
  <c r="Y220" i="8"/>
  <c r="AQ219" i="8"/>
  <c r="AP219" i="8"/>
  <c r="AO219" i="8"/>
  <c r="AM219" i="8"/>
  <c r="AL219" i="8"/>
  <c r="AK219" i="8"/>
  <c r="AI219" i="8"/>
  <c r="AH219" i="8"/>
  <c r="AG219" i="8"/>
  <c r="AE219" i="8"/>
  <c r="AD219" i="8"/>
  <c r="AC219" i="8"/>
  <c r="AA219" i="8"/>
  <c r="Z219" i="8"/>
  <c r="Y219" i="8"/>
  <c r="AQ218" i="8"/>
  <c r="AP218" i="8"/>
  <c r="AO218" i="8"/>
  <c r="AM218" i="8"/>
  <c r="AL218" i="8"/>
  <c r="AK218" i="8"/>
  <c r="AI218" i="8"/>
  <c r="AH218" i="8"/>
  <c r="AG218" i="8"/>
  <c r="AE218" i="8"/>
  <c r="AD218" i="8"/>
  <c r="AC218" i="8"/>
  <c r="AA218" i="8"/>
  <c r="Z218" i="8"/>
  <c r="Y218" i="8"/>
  <c r="AQ217" i="8"/>
  <c r="AP217" i="8"/>
  <c r="AO217" i="8"/>
  <c r="AM217" i="8"/>
  <c r="AL217" i="8"/>
  <c r="AK217" i="8"/>
  <c r="AI217" i="8"/>
  <c r="AH217" i="8"/>
  <c r="AG217" i="8"/>
  <c r="AE217" i="8"/>
  <c r="AD217" i="8"/>
  <c r="AC217" i="8"/>
  <c r="AA217" i="8"/>
  <c r="Z217" i="8"/>
  <c r="Y217" i="8"/>
  <c r="AQ216" i="8"/>
  <c r="AP216" i="8"/>
  <c r="AO216" i="8"/>
  <c r="AM216" i="8"/>
  <c r="AL216" i="8"/>
  <c r="AK216" i="8"/>
  <c r="AI216" i="8"/>
  <c r="AH216" i="8"/>
  <c r="AG216" i="8"/>
  <c r="AE216" i="8"/>
  <c r="AD216" i="8"/>
  <c r="AC216" i="8"/>
  <c r="AA216" i="8"/>
  <c r="Z216" i="8"/>
  <c r="Y216" i="8"/>
  <c r="AQ215" i="8"/>
  <c r="AP215" i="8"/>
  <c r="AO215" i="8"/>
  <c r="AM215" i="8"/>
  <c r="AL215" i="8"/>
  <c r="AK215" i="8"/>
  <c r="AI215" i="8"/>
  <c r="AH215" i="8"/>
  <c r="AG215" i="8"/>
  <c r="AE215" i="8"/>
  <c r="AD215" i="8"/>
  <c r="AC215" i="8"/>
  <c r="AA215" i="8"/>
  <c r="Z215" i="8"/>
  <c r="Y215" i="8"/>
  <c r="AQ214" i="8"/>
  <c r="AP214" i="8"/>
  <c r="AO214" i="8"/>
  <c r="AM214" i="8"/>
  <c r="AL214" i="8"/>
  <c r="AK214" i="8"/>
  <c r="AI214" i="8"/>
  <c r="AH214" i="8"/>
  <c r="AG214" i="8"/>
  <c r="AE214" i="8"/>
  <c r="AD214" i="8"/>
  <c r="AC214" i="8"/>
  <c r="AA214" i="8"/>
  <c r="Z214" i="8"/>
  <c r="Y214" i="8"/>
  <c r="AQ213" i="8"/>
  <c r="AP213" i="8"/>
  <c r="AO213" i="8"/>
  <c r="AM213" i="8"/>
  <c r="AL213" i="8"/>
  <c r="AK213" i="8"/>
  <c r="AI213" i="8"/>
  <c r="AH213" i="8"/>
  <c r="AG213" i="8"/>
  <c r="AE213" i="8"/>
  <c r="AD213" i="8"/>
  <c r="AC213" i="8"/>
  <c r="AA213" i="8"/>
  <c r="Z213" i="8"/>
  <c r="Y213" i="8"/>
  <c r="AQ212" i="8"/>
  <c r="AP212" i="8"/>
  <c r="AO212" i="8"/>
  <c r="AM212" i="8"/>
  <c r="AL212" i="8"/>
  <c r="AK212" i="8"/>
  <c r="AI212" i="8"/>
  <c r="AH212" i="8"/>
  <c r="AG212" i="8"/>
  <c r="AE212" i="8"/>
  <c r="AD212" i="8"/>
  <c r="AC212" i="8"/>
  <c r="AA212" i="8"/>
  <c r="Z212" i="8"/>
  <c r="Y212" i="8"/>
  <c r="AQ211" i="8"/>
  <c r="AP211" i="8"/>
  <c r="AO211" i="8"/>
  <c r="AM211" i="8"/>
  <c r="AL211" i="8"/>
  <c r="AK211" i="8"/>
  <c r="AI211" i="8"/>
  <c r="AH211" i="8"/>
  <c r="AG211" i="8"/>
  <c r="AE211" i="8"/>
  <c r="AD211" i="8"/>
  <c r="AC211" i="8"/>
  <c r="AA211" i="8"/>
  <c r="Z211" i="8"/>
  <c r="Y211" i="8"/>
  <c r="AQ210" i="8"/>
  <c r="AP210" i="8"/>
  <c r="AO210" i="8"/>
  <c r="AM210" i="8"/>
  <c r="AL210" i="8"/>
  <c r="AK210" i="8"/>
  <c r="AI210" i="8"/>
  <c r="AH210" i="8"/>
  <c r="AG210" i="8"/>
  <c r="AE210" i="8"/>
  <c r="AD210" i="8"/>
  <c r="AC210" i="8"/>
  <c r="AA210" i="8"/>
  <c r="Z210" i="8"/>
  <c r="Y210" i="8"/>
  <c r="AQ209" i="8"/>
  <c r="AP209" i="8"/>
  <c r="AO209" i="8"/>
  <c r="AM209" i="8"/>
  <c r="AL209" i="8"/>
  <c r="AK209" i="8"/>
  <c r="AI209" i="8"/>
  <c r="AH209" i="8"/>
  <c r="AG209" i="8"/>
  <c r="AE209" i="8"/>
  <c r="AD209" i="8"/>
  <c r="AC209" i="8"/>
  <c r="AA209" i="8"/>
  <c r="Z209" i="8"/>
  <c r="Y209" i="8"/>
  <c r="AQ208" i="8"/>
  <c r="AP208" i="8"/>
  <c r="AO208" i="8"/>
  <c r="AM208" i="8"/>
  <c r="AL208" i="8"/>
  <c r="AK208" i="8"/>
  <c r="AI208" i="8"/>
  <c r="AH208" i="8"/>
  <c r="AG208" i="8"/>
  <c r="AE208" i="8"/>
  <c r="AD208" i="8"/>
  <c r="AC208" i="8"/>
  <c r="AA208" i="8"/>
  <c r="Z208" i="8"/>
  <c r="Y208" i="8"/>
  <c r="AQ207" i="8"/>
  <c r="AP207" i="8"/>
  <c r="AO207" i="8"/>
  <c r="AM207" i="8"/>
  <c r="AL207" i="8"/>
  <c r="AK207" i="8"/>
  <c r="AI207" i="8"/>
  <c r="AH207" i="8"/>
  <c r="AG207" i="8"/>
  <c r="AE207" i="8"/>
  <c r="AD207" i="8"/>
  <c r="AC207" i="8"/>
  <c r="AA207" i="8"/>
  <c r="Z207" i="8"/>
  <c r="Y207" i="8"/>
  <c r="AQ206" i="8"/>
  <c r="AP206" i="8"/>
  <c r="AO206" i="8"/>
  <c r="AM206" i="8"/>
  <c r="AL206" i="8"/>
  <c r="AK206" i="8"/>
  <c r="AI206" i="8"/>
  <c r="AH206" i="8"/>
  <c r="AG206" i="8"/>
  <c r="AE206" i="8"/>
  <c r="AD206" i="8"/>
  <c r="AC206" i="8"/>
  <c r="AA206" i="8"/>
  <c r="Z206" i="8"/>
  <c r="Y206" i="8"/>
  <c r="AQ205" i="8"/>
  <c r="AP205" i="8"/>
  <c r="AO205" i="8"/>
  <c r="AM205" i="8"/>
  <c r="AL205" i="8"/>
  <c r="AK205" i="8"/>
  <c r="AI205" i="8"/>
  <c r="AH205" i="8"/>
  <c r="AG205" i="8"/>
  <c r="AE205" i="8"/>
  <c r="AD205" i="8"/>
  <c r="AC205" i="8"/>
  <c r="AA205" i="8"/>
  <c r="Z205" i="8"/>
  <c r="Y205" i="8"/>
  <c r="AQ204" i="8"/>
  <c r="AP204" i="8"/>
  <c r="AO204" i="8"/>
  <c r="AM204" i="8"/>
  <c r="AL204" i="8"/>
  <c r="AK204" i="8"/>
  <c r="AI204" i="8"/>
  <c r="AH204" i="8"/>
  <c r="AG204" i="8"/>
  <c r="AE204" i="8"/>
  <c r="AD204" i="8"/>
  <c r="AC204" i="8"/>
  <c r="AA204" i="8"/>
  <c r="Z204" i="8"/>
  <c r="Y204" i="8"/>
  <c r="AQ203" i="8"/>
  <c r="AP203" i="8"/>
  <c r="AO203" i="8"/>
  <c r="AM203" i="8"/>
  <c r="AL203" i="8"/>
  <c r="AK203" i="8"/>
  <c r="AI203" i="8"/>
  <c r="AH203" i="8"/>
  <c r="AG203" i="8"/>
  <c r="AE203" i="8"/>
  <c r="AD203" i="8"/>
  <c r="AC203" i="8"/>
  <c r="AA203" i="8"/>
  <c r="Z203" i="8"/>
  <c r="Y203" i="8"/>
  <c r="AQ202" i="8"/>
  <c r="AP202" i="8"/>
  <c r="AO202" i="8"/>
  <c r="AM202" i="8"/>
  <c r="AL202" i="8"/>
  <c r="AK202" i="8"/>
  <c r="AI202" i="8"/>
  <c r="AH202" i="8"/>
  <c r="AG202" i="8"/>
  <c r="AE202" i="8"/>
  <c r="AD202" i="8"/>
  <c r="AC202" i="8"/>
  <c r="AA202" i="8"/>
  <c r="Z202" i="8"/>
  <c r="Y202" i="8"/>
  <c r="AQ201" i="8"/>
  <c r="AP201" i="8"/>
  <c r="AO201" i="8"/>
  <c r="AM201" i="8"/>
  <c r="AL201" i="8"/>
  <c r="AK201" i="8"/>
  <c r="AI201" i="8"/>
  <c r="AH201" i="8"/>
  <c r="AG201" i="8"/>
  <c r="AE201" i="8"/>
  <c r="AD201" i="8"/>
  <c r="AC201" i="8"/>
  <c r="AA201" i="8"/>
  <c r="Z201" i="8"/>
  <c r="Y201" i="8"/>
  <c r="AQ200" i="8"/>
  <c r="AP200" i="8"/>
  <c r="AO200" i="8"/>
  <c r="AM200" i="8"/>
  <c r="AL200" i="8"/>
  <c r="AK200" i="8"/>
  <c r="AI200" i="8"/>
  <c r="AH200" i="8"/>
  <c r="AG200" i="8"/>
  <c r="AE200" i="8"/>
  <c r="AD200" i="8"/>
  <c r="AC200" i="8"/>
  <c r="AA200" i="8"/>
  <c r="Z200" i="8"/>
  <c r="Y200" i="8"/>
  <c r="AQ199" i="8"/>
  <c r="AP199" i="8"/>
  <c r="AO199" i="8"/>
  <c r="AM199" i="8"/>
  <c r="AL199" i="8"/>
  <c r="AK199" i="8"/>
  <c r="AI199" i="8"/>
  <c r="AH199" i="8"/>
  <c r="AG199" i="8"/>
  <c r="AE199" i="8"/>
  <c r="AD199" i="8"/>
  <c r="AC199" i="8"/>
  <c r="AA199" i="8"/>
  <c r="Z199" i="8"/>
  <c r="Y199" i="8"/>
  <c r="AQ198" i="8"/>
  <c r="AP198" i="8"/>
  <c r="AO198" i="8"/>
  <c r="AM198" i="8"/>
  <c r="AL198" i="8"/>
  <c r="AK198" i="8"/>
  <c r="AI198" i="8"/>
  <c r="AH198" i="8"/>
  <c r="AG198" i="8"/>
  <c r="AE198" i="8"/>
  <c r="AD198" i="8"/>
  <c r="AC198" i="8"/>
  <c r="AA198" i="8"/>
  <c r="Z198" i="8"/>
  <c r="Y198" i="8"/>
  <c r="AQ197" i="8"/>
  <c r="AP197" i="8"/>
  <c r="AO197" i="8"/>
  <c r="AM197" i="8"/>
  <c r="AL197" i="8"/>
  <c r="AK197" i="8"/>
  <c r="AI197" i="8"/>
  <c r="AH197" i="8"/>
  <c r="AG197" i="8"/>
  <c r="AE197" i="8"/>
  <c r="AD197" i="8"/>
  <c r="AC197" i="8"/>
  <c r="AA197" i="8"/>
  <c r="Z197" i="8"/>
  <c r="Y197" i="8"/>
  <c r="AQ196" i="8"/>
  <c r="AP196" i="8"/>
  <c r="AO196" i="8"/>
  <c r="AM196" i="8"/>
  <c r="AL196" i="8"/>
  <c r="AK196" i="8"/>
  <c r="AI196" i="8"/>
  <c r="AH196" i="8"/>
  <c r="AG196" i="8"/>
  <c r="AE196" i="8"/>
  <c r="AD196" i="8"/>
  <c r="AC196" i="8"/>
  <c r="AA196" i="8"/>
  <c r="Z196" i="8"/>
  <c r="Y196" i="8"/>
  <c r="AQ195" i="8"/>
  <c r="AP195" i="8"/>
  <c r="AO195" i="8"/>
  <c r="AM195" i="8"/>
  <c r="AL195" i="8"/>
  <c r="AK195" i="8"/>
  <c r="AI195" i="8"/>
  <c r="AH195" i="8"/>
  <c r="AG195" i="8"/>
  <c r="AE195" i="8"/>
  <c r="AD195" i="8"/>
  <c r="AC195" i="8"/>
  <c r="AA195" i="8"/>
  <c r="Z195" i="8"/>
  <c r="Y195" i="8"/>
  <c r="AQ194" i="8"/>
  <c r="AP194" i="8"/>
  <c r="AO194" i="8"/>
  <c r="AM194" i="8"/>
  <c r="AL194" i="8"/>
  <c r="AK194" i="8"/>
  <c r="AI194" i="8"/>
  <c r="AH194" i="8"/>
  <c r="AG194" i="8"/>
  <c r="AE194" i="8"/>
  <c r="AD194" i="8"/>
  <c r="AC194" i="8"/>
  <c r="AA194" i="8"/>
  <c r="Z194" i="8"/>
  <c r="Y194" i="8"/>
  <c r="AQ193" i="8"/>
  <c r="AP193" i="8"/>
  <c r="AO193" i="8"/>
  <c r="AM193" i="8"/>
  <c r="AL193" i="8"/>
  <c r="AK193" i="8"/>
  <c r="AI193" i="8"/>
  <c r="AH193" i="8"/>
  <c r="AG193" i="8"/>
  <c r="AE193" i="8"/>
  <c r="AD193" i="8"/>
  <c r="AC193" i="8"/>
  <c r="AA193" i="8"/>
  <c r="Z193" i="8"/>
  <c r="Y193" i="8"/>
  <c r="AQ192" i="8"/>
  <c r="AP192" i="8"/>
  <c r="AO192" i="8"/>
  <c r="AM192" i="8"/>
  <c r="AL192" i="8"/>
  <c r="AK192" i="8"/>
  <c r="AI192" i="8"/>
  <c r="AH192" i="8"/>
  <c r="AG192" i="8"/>
  <c r="AE192" i="8"/>
  <c r="AD192" i="8"/>
  <c r="AC192" i="8"/>
  <c r="AA192" i="8"/>
  <c r="Z192" i="8"/>
  <c r="Y192" i="8"/>
  <c r="AQ191" i="8"/>
  <c r="AP191" i="8"/>
  <c r="AO191" i="8"/>
  <c r="AM191" i="8"/>
  <c r="AL191" i="8"/>
  <c r="AK191" i="8"/>
  <c r="AI191" i="8"/>
  <c r="AH191" i="8"/>
  <c r="AG191" i="8"/>
  <c r="AE191" i="8"/>
  <c r="AD191" i="8"/>
  <c r="AC191" i="8"/>
  <c r="AA191" i="8"/>
  <c r="Z191" i="8"/>
  <c r="Y191" i="8"/>
  <c r="AQ190" i="8"/>
  <c r="AP190" i="8"/>
  <c r="AO190" i="8"/>
  <c r="AM190" i="8"/>
  <c r="AL190" i="8"/>
  <c r="AK190" i="8"/>
  <c r="AI190" i="8"/>
  <c r="AH190" i="8"/>
  <c r="AG190" i="8"/>
  <c r="AE190" i="8"/>
  <c r="AD190" i="8"/>
  <c r="AC190" i="8"/>
  <c r="AA190" i="8"/>
  <c r="Z190" i="8"/>
  <c r="Y190" i="8"/>
  <c r="AQ189" i="8"/>
  <c r="AP189" i="8"/>
  <c r="AO189" i="8"/>
  <c r="AM189" i="8"/>
  <c r="AL189" i="8"/>
  <c r="AK189" i="8"/>
  <c r="AI189" i="8"/>
  <c r="AH189" i="8"/>
  <c r="AG189" i="8"/>
  <c r="AE189" i="8"/>
  <c r="AD189" i="8"/>
  <c r="AC189" i="8"/>
  <c r="AA189" i="8"/>
  <c r="Z189" i="8"/>
  <c r="Y189" i="8"/>
  <c r="AQ188" i="8"/>
  <c r="AP188" i="8"/>
  <c r="AO188" i="8"/>
  <c r="AM188" i="8"/>
  <c r="AL188" i="8"/>
  <c r="AK188" i="8"/>
  <c r="AI188" i="8"/>
  <c r="AH188" i="8"/>
  <c r="AG188" i="8"/>
  <c r="AE188" i="8"/>
  <c r="AD188" i="8"/>
  <c r="AC188" i="8"/>
  <c r="AA188" i="8"/>
  <c r="Z188" i="8"/>
  <c r="Y188" i="8"/>
  <c r="AQ187" i="8"/>
  <c r="AP187" i="8"/>
  <c r="AO187" i="8"/>
  <c r="AM187" i="8"/>
  <c r="AL187" i="8"/>
  <c r="AK187" i="8"/>
  <c r="AI187" i="8"/>
  <c r="AH187" i="8"/>
  <c r="AG187" i="8"/>
  <c r="AE187" i="8"/>
  <c r="AD187" i="8"/>
  <c r="AC187" i="8"/>
  <c r="AA187" i="8"/>
  <c r="Z187" i="8"/>
  <c r="Y187" i="8"/>
  <c r="AQ186" i="8"/>
  <c r="AP186" i="8"/>
  <c r="AO186" i="8"/>
  <c r="AM186" i="8"/>
  <c r="AL186" i="8"/>
  <c r="AK186" i="8"/>
  <c r="AI186" i="8"/>
  <c r="AH186" i="8"/>
  <c r="AG186" i="8"/>
  <c r="AE186" i="8"/>
  <c r="AD186" i="8"/>
  <c r="AC186" i="8"/>
  <c r="AA186" i="8"/>
  <c r="Z186" i="8"/>
  <c r="Y186" i="8"/>
  <c r="AQ185" i="8"/>
  <c r="AP185" i="8"/>
  <c r="AO185" i="8"/>
  <c r="AM185" i="8"/>
  <c r="AL185" i="8"/>
  <c r="AK185" i="8"/>
  <c r="AI185" i="8"/>
  <c r="AH185" i="8"/>
  <c r="AG185" i="8"/>
  <c r="AE185" i="8"/>
  <c r="AD185" i="8"/>
  <c r="AC185" i="8"/>
  <c r="AA185" i="8"/>
  <c r="Z185" i="8"/>
  <c r="Y185" i="8"/>
  <c r="AQ184" i="8"/>
  <c r="AP184" i="8"/>
  <c r="AO184" i="8"/>
  <c r="AM184" i="8"/>
  <c r="AL184" i="8"/>
  <c r="AK184" i="8"/>
  <c r="AI184" i="8"/>
  <c r="AH184" i="8"/>
  <c r="AG184" i="8"/>
  <c r="AE184" i="8"/>
  <c r="AD184" i="8"/>
  <c r="AC184" i="8"/>
  <c r="AA184" i="8"/>
  <c r="Z184" i="8"/>
  <c r="Y184" i="8"/>
  <c r="AQ183" i="8"/>
  <c r="AP183" i="8"/>
  <c r="AO183" i="8"/>
  <c r="AM183" i="8"/>
  <c r="AL183" i="8"/>
  <c r="AK183" i="8"/>
  <c r="AI183" i="8"/>
  <c r="AH183" i="8"/>
  <c r="AG183" i="8"/>
  <c r="AE183" i="8"/>
  <c r="AD183" i="8"/>
  <c r="AC183" i="8"/>
  <c r="AA183" i="8"/>
  <c r="Z183" i="8"/>
  <c r="Y183" i="8"/>
  <c r="AQ182" i="8"/>
  <c r="AP182" i="8"/>
  <c r="AO182" i="8"/>
  <c r="AM182" i="8"/>
  <c r="AL182" i="8"/>
  <c r="AK182" i="8"/>
  <c r="AI182" i="8"/>
  <c r="AH182" i="8"/>
  <c r="AG182" i="8"/>
  <c r="AE182" i="8"/>
  <c r="AD182" i="8"/>
  <c r="AC182" i="8"/>
  <c r="AA182" i="8"/>
  <c r="Z182" i="8"/>
  <c r="Y182" i="8"/>
  <c r="AQ181" i="8"/>
  <c r="AP181" i="8"/>
  <c r="AO181" i="8"/>
  <c r="AM181" i="8"/>
  <c r="AL181" i="8"/>
  <c r="AK181" i="8"/>
  <c r="AI181" i="8"/>
  <c r="AH181" i="8"/>
  <c r="AG181" i="8"/>
  <c r="AE181" i="8"/>
  <c r="AD181" i="8"/>
  <c r="AC181" i="8"/>
  <c r="AA181" i="8"/>
  <c r="Z181" i="8"/>
  <c r="Y181" i="8"/>
  <c r="AQ180" i="8"/>
  <c r="AP180" i="8"/>
  <c r="AO180" i="8"/>
  <c r="AM180" i="8"/>
  <c r="AL180" i="8"/>
  <c r="AK180" i="8"/>
  <c r="AI180" i="8"/>
  <c r="AH180" i="8"/>
  <c r="AG180" i="8"/>
  <c r="AE180" i="8"/>
  <c r="AD180" i="8"/>
  <c r="AC180" i="8"/>
  <c r="AA180" i="8"/>
  <c r="Z180" i="8"/>
  <c r="Y180" i="8"/>
  <c r="AQ179" i="8"/>
  <c r="AP179" i="8"/>
  <c r="AO179" i="8"/>
  <c r="AM179" i="8"/>
  <c r="AL179" i="8"/>
  <c r="AK179" i="8"/>
  <c r="AI179" i="8"/>
  <c r="AH179" i="8"/>
  <c r="AG179" i="8"/>
  <c r="AE179" i="8"/>
  <c r="AD179" i="8"/>
  <c r="AC179" i="8"/>
  <c r="AA179" i="8"/>
  <c r="Z179" i="8"/>
  <c r="Y179" i="8"/>
  <c r="AQ178" i="8"/>
  <c r="AP178" i="8"/>
  <c r="AO178" i="8"/>
  <c r="AM178" i="8"/>
  <c r="AL178" i="8"/>
  <c r="AK178" i="8"/>
  <c r="AI178" i="8"/>
  <c r="AH178" i="8"/>
  <c r="AG178" i="8"/>
  <c r="AE178" i="8"/>
  <c r="AD178" i="8"/>
  <c r="AC178" i="8"/>
  <c r="AA178" i="8"/>
  <c r="Z178" i="8"/>
  <c r="Y178" i="8"/>
  <c r="AQ177" i="8"/>
  <c r="AP177" i="8"/>
  <c r="AO177" i="8"/>
  <c r="AM177" i="8"/>
  <c r="AL177" i="8"/>
  <c r="AK177" i="8"/>
  <c r="AI177" i="8"/>
  <c r="AH177" i="8"/>
  <c r="AG177" i="8"/>
  <c r="AE177" i="8"/>
  <c r="AD177" i="8"/>
  <c r="AC177" i="8"/>
  <c r="AA177" i="8"/>
  <c r="Z177" i="8"/>
  <c r="Y177" i="8"/>
  <c r="AQ176" i="8"/>
  <c r="AP176" i="8"/>
  <c r="AO176" i="8"/>
  <c r="AM176" i="8"/>
  <c r="AL176" i="8"/>
  <c r="AK176" i="8"/>
  <c r="AI176" i="8"/>
  <c r="AH176" i="8"/>
  <c r="AG176" i="8"/>
  <c r="AE176" i="8"/>
  <c r="AD176" i="8"/>
  <c r="AC176" i="8"/>
  <c r="AA176" i="8"/>
  <c r="Z176" i="8"/>
  <c r="Y176" i="8"/>
  <c r="AQ175" i="8"/>
  <c r="AP175" i="8"/>
  <c r="AO175" i="8"/>
  <c r="AM175" i="8"/>
  <c r="AL175" i="8"/>
  <c r="AK175" i="8"/>
  <c r="AI175" i="8"/>
  <c r="AH175" i="8"/>
  <c r="AG175" i="8"/>
  <c r="AE175" i="8"/>
  <c r="AD175" i="8"/>
  <c r="AC175" i="8"/>
  <c r="AA175" i="8"/>
  <c r="Z175" i="8"/>
  <c r="Y175" i="8"/>
  <c r="AQ174" i="8"/>
  <c r="AP174" i="8"/>
  <c r="AO174" i="8"/>
  <c r="AM174" i="8"/>
  <c r="AL174" i="8"/>
  <c r="AK174" i="8"/>
  <c r="AI174" i="8"/>
  <c r="AH174" i="8"/>
  <c r="AG174" i="8"/>
  <c r="AE174" i="8"/>
  <c r="AD174" i="8"/>
  <c r="AC174" i="8"/>
  <c r="AA174" i="8"/>
  <c r="Z174" i="8"/>
  <c r="Y174" i="8"/>
  <c r="AQ173" i="8"/>
  <c r="AP173" i="8"/>
  <c r="AO173" i="8"/>
  <c r="AM173" i="8"/>
  <c r="AL173" i="8"/>
  <c r="AK173" i="8"/>
  <c r="AI173" i="8"/>
  <c r="AH173" i="8"/>
  <c r="AG173" i="8"/>
  <c r="AE173" i="8"/>
  <c r="AD173" i="8"/>
  <c r="AC173" i="8"/>
  <c r="AA173" i="8"/>
  <c r="Z173" i="8"/>
  <c r="Y173" i="8"/>
  <c r="AQ172" i="8"/>
  <c r="AP172" i="8"/>
  <c r="AO172" i="8"/>
  <c r="AM172" i="8"/>
  <c r="AL172" i="8"/>
  <c r="AK172" i="8"/>
  <c r="AI172" i="8"/>
  <c r="AH172" i="8"/>
  <c r="AG172" i="8"/>
  <c r="AE172" i="8"/>
  <c r="AD172" i="8"/>
  <c r="AC172" i="8"/>
  <c r="AA172" i="8"/>
  <c r="Z172" i="8"/>
  <c r="Y172" i="8"/>
  <c r="AQ171" i="8"/>
  <c r="AP171" i="8"/>
  <c r="AO171" i="8"/>
  <c r="AM171" i="8"/>
  <c r="AL171" i="8"/>
  <c r="AK171" i="8"/>
  <c r="AI171" i="8"/>
  <c r="AH171" i="8"/>
  <c r="AG171" i="8"/>
  <c r="AE171" i="8"/>
  <c r="AD171" i="8"/>
  <c r="AC171" i="8"/>
  <c r="AA171" i="8"/>
  <c r="Z171" i="8"/>
  <c r="Y171" i="8"/>
  <c r="AQ170" i="8"/>
  <c r="AP170" i="8"/>
  <c r="AO170" i="8"/>
  <c r="AM170" i="8"/>
  <c r="AL170" i="8"/>
  <c r="AK170" i="8"/>
  <c r="AI170" i="8"/>
  <c r="AH170" i="8"/>
  <c r="AG170" i="8"/>
  <c r="AE170" i="8"/>
  <c r="AD170" i="8"/>
  <c r="AC170" i="8"/>
  <c r="AA170" i="8"/>
  <c r="Z170" i="8"/>
  <c r="Y170" i="8"/>
  <c r="AQ169" i="8"/>
  <c r="AP169" i="8"/>
  <c r="AO169" i="8"/>
  <c r="AM169" i="8"/>
  <c r="AL169" i="8"/>
  <c r="AK169" i="8"/>
  <c r="AI169" i="8"/>
  <c r="AH169" i="8"/>
  <c r="AG169" i="8"/>
  <c r="AE169" i="8"/>
  <c r="AD169" i="8"/>
  <c r="AC169" i="8"/>
  <c r="AA169" i="8"/>
  <c r="Z169" i="8"/>
  <c r="Y169" i="8"/>
  <c r="AQ168" i="8"/>
  <c r="AP168" i="8"/>
  <c r="AO168" i="8"/>
  <c r="AM168" i="8"/>
  <c r="AL168" i="8"/>
  <c r="AK168" i="8"/>
  <c r="AI168" i="8"/>
  <c r="AH168" i="8"/>
  <c r="AG168" i="8"/>
  <c r="AE168" i="8"/>
  <c r="AD168" i="8"/>
  <c r="AC168" i="8"/>
  <c r="AA168" i="8"/>
  <c r="Z168" i="8"/>
  <c r="Y168" i="8"/>
  <c r="AQ167" i="8"/>
  <c r="AP167" i="8"/>
  <c r="AO167" i="8"/>
  <c r="AM167" i="8"/>
  <c r="AL167" i="8"/>
  <c r="AK167" i="8"/>
  <c r="AI167" i="8"/>
  <c r="AH167" i="8"/>
  <c r="AG167" i="8"/>
  <c r="AE167" i="8"/>
  <c r="AD167" i="8"/>
  <c r="AC167" i="8"/>
  <c r="AA167" i="8"/>
  <c r="Z167" i="8"/>
  <c r="Y167" i="8"/>
  <c r="AQ166" i="8"/>
  <c r="AP166" i="8"/>
  <c r="AO166" i="8"/>
  <c r="AM166" i="8"/>
  <c r="AL166" i="8"/>
  <c r="AK166" i="8"/>
  <c r="AI166" i="8"/>
  <c r="AH166" i="8"/>
  <c r="AG166" i="8"/>
  <c r="AE166" i="8"/>
  <c r="AD166" i="8"/>
  <c r="AC166" i="8"/>
  <c r="AA166" i="8"/>
  <c r="Z166" i="8"/>
  <c r="Y166" i="8"/>
  <c r="AQ165" i="8"/>
  <c r="AP165" i="8"/>
  <c r="AO165" i="8"/>
  <c r="AM165" i="8"/>
  <c r="AL165" i="8"/>
  <c r="AK165" i="8"/>
  <c r="AI165" i="8"/>
  <c r="AH165" i="8"/>
  <c r="AG165" i="8"/>
  <c r="AE165" i="8"/>
  <c r="AD165" i="8"/>
  <c r="AC165" i="8"/>
  <c r="AA165" i="8"/>
  <c r="Z165" i="8"/>
  <c r="Y165" i="8"/>
  <c r="AQ164" i="8"/>
  <c r="AP164" i="8"/>
  <c r="AO164" i="8"/>
  <c r="AM164" i="8"/>
  <c r="AL164" i="8"/>
  <c r="AK164" i="8"/>
  <c r="AI164" i="8"/>
  <c r="AH164" i="8"/>
  <c r="AG164" i="8"/>
  <c r="AE164" i="8"/>
  <c r="AD164" i="8"/>
  <c r="AC164" i="8"/>
  <c r="AA164" i="8"/>
  <c r="Z164" i="8"/>
  <c r="Y164" i="8"/>
  <c r="AQ163" i="8"/>
  <c r="AP163" i="8"/>
  <c r="AO163" i="8"/>
  <c r="AM163" i="8"/>
  <c r="AL163" i="8"/>
  <c r="AK163" i="8"/>
  <c r="AI163" i="8"/>
  <c r="AH163" i="8"/>
  <c r="AG163" i="8"/>
  <c r="AE163" i="8"/>
  <c r="AD163" i="8"/>
  <c r="AC163" i="8"/>
  <c r="AA163" i="8"/>
  <c r="Z163" i="8"/>
  <c r="Y163" i="8"/>
  <c r="AQ162" i="8"/>
  <c r="AP162" i="8"/>
  <c r="AO162" i="8"/>
  <c r="AM162" i="8"/>
  <c r="AL162" i="8"/>
  <c r="AK162" i="8"/>
  <c r="AI162" i="8"/>
  <c r="AH162" i="8"/>
  <c r="AG162" i="8"/>
  <c r="AE162" i="8"/>
  <c r="AD162" i="8"/>
  <c r="AC162" i="8"/>
  <c r="AA162" i="8"/>
  <c r="Z162" i="8"/>
  <c r="Y162" i="8"/>
  <c r="AQ161" i="8"/>
  <c r="AP161" i="8"/>
  <c r="AO161" i="8"/>
  <c r="AM161" i="8"/>
  <c r="AL161" i="8"/>
  <c r="AK161" i="8"/>
  <c r="AI161" i="8"/>
  <c r="AH161" i="8"/>
  <c r="AG161" i="8"/>
  <c r="AE161" i="8"/>
  <c r="AD161" i="8"/>
  <c r="AC161" i="8"/>
  <c r="AA161" i="8"/>
  <c r="Z161" i="8"/>
  <c r="Y161" i="8"/>
  <c r="AQ160" i="8"/>
  <c r="AP160" i="8"/>
  <c r="AO160" i="8"/>
  <c r="AM160" i="8"/>
  <c r="AL160" i="8"/>
  <c r="AK160" i="8"/>
  <c r="AI160" i="8"/>
  <c r="AH160" i="8"/>
  <c r="AG160" i="8"/>
  <c r="AE160" i="8"/>
  <c r="AD160" i="8"/>
  <c r="AC160" i="8"/>
  <c r="AA160" i="8"/>
  <c r="Z160" i="8"/>
  <c r="Y160" i="8"/>
  <c r="AQ159" i="8"/>
  <c r="AP159" i="8"/>
  <c r="AO159" i="8"/>
  <c r="AM159" i="8"/>
  <c r="AL159" i="8"/>
  <c r="AK159" i="8"/>
  <c r="AI159" i="8"/>
  <c r="AH159" i="8"/>
  <c r="AG159" i="8"/>
  <c r="AE159" i="8"/>
  <c r="AD159" i="8"/>
  <c r="AC159" i="8"/>
  <c r="AA159" i="8"/>
  <c r="Z159" i="8"/>
  <c r="Y159" i="8"/>
  <c r="AQ158" i="8"/>
  <c r="AP158" i="8"/>
  <c r="AO158" i="8"/>
  <c r="AM158" i="8"/>
  <c r="AL158" i="8"/>
  <c r="AK158" i="8"/>
  <c r="AI158" i="8"/>
  <c r="AH158" i="8"/>
  <c r="AG158" i="8"/>
  <c r="AE158" i="8"/>
  <c r="AD158" i="8"/>
  <c r="AC158" i="8"/>
  <c r="AA158" i="8"/>
  <c r="Z158" i="8"/>
  <c r="Y158" i="8"/>
  <c r="AQ157" i="8"/>
  <c r="AP157" i="8"/>
  <c r="AO157" i="8"/>
  <c r="AM157" i="8"/>
  <c r="AL157" i="8"/>
  <c r="AK157" i="8"/>
  <c r="AI157" i="8"/>
  <c r="AH157" i="8"/>
  <c r="AG157" i="8"/>
  <c r="AE157" i="8"/>
  <c r="AD157" i="8"/>
  <c r="AC157" i="8"/>
  <c r="AA157" i="8"/>
  <c r="Z157" i="8"/>
  <c r="Y157" i="8"/>
  <c r="AQ156" i="8"/>
  <c r="AP156" i="8"/>
  <c r="AO156" i="8"/>
  <c r="AM156" i="8"/>
  <c r="AL156" i="8"/>
  <c r="AK156" i="8"/>
  <c r="AI156" i="8"/>
  <c r="AH156" i="8"/>
  <c r="AG156" i="8"/>
  <c r="AE156" i="8"/>
  <c r="AD156" i="8"/>
  <c r="AC156" i="8"/>
  <c r="AA156" i="8"/>
  <c r="Z156" i="8"/>
  <c r="Y156" i="8"/>
  <c r="AQ155" i="8"/>
  <c r="AP155" i="8"/>
  <c r="AO155" i="8"/>
  <c r="AM155" i="8"/>
  <c r="AL155" i="8"/>
  <c r="AK155" i="8"/>
  <c r="AI155" i="8"/>
  <c r="AH155" i="8"/>
  <c r="AG155" i="8"/>
  <c r="AE155" i="8"/>
  <c r="AD155" i="8"/>
  <c r="AC155" i="8"/>
  <c r="AA155" i="8"/>
  <c r="Z155" i="8"/>
  <c r="Y155" i="8"/>
  <c r="AQ154" i="8"/>
  <c r="AP154" i="8"/>
  <c r="AO154" i="8"/>
  <c r="AM154" i="8"/>
  <c r="AL154" i="8"/>
  <c r="AK154" i="8"/>
  <c r="AI154" i="8"/>
  <c r="AH154" i="8"/>
  <c r="AG154" i="8"/>
  <c r="AE154" i="8"/>
  <c r="AD154" i="8"/>
  <c r="AC154" i="8"/>
  <c r="AA154" i="8"/>
  <c r="Z154" i="8"/>
  <c r="Y154" i="8"/>
  <c r="AQ153" i="8"/>
  <c r="AP153" i="8"/>
  <c r="AO153" i="8"/>
  <c r="AM153" i="8"/>
  <c r="AL153" i="8"/>
  <c r="AK153" i="8"/>
  <c r="AI153" i="8"/>
  <c r="AH153" i="8"/>
  <c r="AG153" i="8"/>
  <c r="AE153" i="8"/>
  <c r="AD153" i="8"/>
  <c r="AC153" i="8"/>
  <c r="AA153" i="8"/>
  <c r="Z153" i="8"/>
  <c r="Y153" i="8"/>
  <c r="AQ152" i="8"/>
  <c r="AP152" i="8"/>
  <c r="AO152" i="8"/>
  <c r="AM152" i="8"/>
  <c r="AL152" i="8"/>
  <c r="AK152" i="8"/>
  <c r="AI152" i="8"/>
  <c r="AH152" i="8"/>
  <c r="AG152" i="8"/>
  <c r="AE152" i="8"/>
  <c r="AD152" i="8"/>
  <c r="AC152" i="8"/>
  <c r="AA152" i="8"/>
  <c r="Z152" i="8"/>
  <c r="Y152" i="8"/>
  <c r="AQ151" i="8"/>
  <c r="AP151" i="8"/>
  <c r="AO151" i="8"/>
  <c r="AM151" i="8"/>
  <c r="AL151" i="8"/>
  <c r="AK151" i="8"/>
  <c r="AI151" i="8"/>
  <c r="AH151" i="8"/>
  <c r="AG151" i="8"/>
  <c r="AE151" i="8"/>
  <c r="AD151" i="8"/>
  <c r="AC151" i="8"/>
  <c r="AA151" i="8"/>
  <c r="Z151" i="8"/>
  <c r="Y151" i="8"/>
  <c r="AQ150" i="8"/>
  <c r="AP150" i="8"/>
  <c r="AO150" i="8"/>
  <c r="AM150" i="8"/>
  <c r="AL150" i="8"/>
  <c r="AK150" i="8"/>
  <c r="AI150" i="8"/>
  <c r="AH150" i="8"/>
  <c r="AG150" i="8"/>
  <c r="AE150" i="8"/>
  <c r="AD150" i="8"/>
  <c r="AC150" i="8"/>
  <c r="AA150" i="8"/>
  <c r="Z150" i="8"/>
  <c r="Y150" i="8"/>
  <c r="AQ149" i="8"/>
  <c r="AP149" i="8"/>
  <c r="AO149" i="8"/>
  <c r="AM149" i="8"/>
  <c r="AL149" i="8"/>
  <c r="AK149" i="8"/>
  <c r="AI149" i="8"/>
  <c r="AH149" i="8"/>
  <c r="AG149" i="8"/>
  <c r="AE149" i="8"/>
  <c r="AD149" i="8"/>
  <c r="AC149" i="8"/>
  <c r="AA149" i="8"/>
  <c r="Z149" i="8"/>
  <c r="Y149" i="8"/>
  <c r="AQ148" i="8"/>
  <c r="AP148" i="8"/>
  <c r="AO148" i="8"/>
  <c r="AM148" i="8"/>
  <c r="AL148" i="8"/>
  <c r="AK148" i="8"/>
  <c r="AI148" i="8"/>
  <c r="AH148" i="8"/>
  <c r="AG148" i="8"/>
  <c r="AE148" i="8"/>
  <c r="AD148" i="8"/>
  <c r="AC148" i="8"/>
  <c r="AA148" i="8"/>
  <c r="Z148" i="8"/>
  <c r="Y148" i="8"/>
  <c r="AQ147" i="8"/>
  <c r="AP147" i="8"/>
  <c r="AO147" i="8"/>
  <c r="AM147" i="8"/>
  <c r="AL147" i="8"/>
  <c r="AK147" i="8"/>
  <c r="AI147" i="8"/>
  <c r="AH147" i="8"/>
  <c r="AG147" i="8"/>
  <c r="AE147" i="8"/>
  <c r="AD147" i="8"/>
  <c r="AC147" i="8"/>
  <c r="AA147" i="8"/>
  <c r="Z147" i="8"/>
  <c r="Y147" i="8"/>
  <c r="AQ146" i="8"/>
  <c r="AP146" i="8"/>
  <c r="AO146" i="8"/>
  <c r="AM146" i="8"/>
  <c r="AL146" i="8"/>
  <c r="AK146" i="8"/>
  <c r="AI146" i="8"/>
  <c r="AH146" i="8"/>
  <c r="AG146" i="8"/>
  <c r="AE146" i="8"/>
  <c r="AD146" i="8"/>
  <c r="AC146" i="8"/>
  <c r="AA146" i="8"/>
  <c r="Z146" i="8"/>
  <c r="Y146" i="8"/>
  <c r="AQ145" i="8"/>
  <c r="AP145" i="8"/>
  <c r="AO145" i="8"/>
  <c r="AM145" i="8"/>
  <c r="AL145" i="8"/>
  <c r="AK145" i="8"/>
  <c r="AI145" i="8"/>
  <c r="AH145" i="8"/>
  <c r="AG145" i="8"/>
  <c r="AE145" i="8"/>
  <c r="AD145" i="8"/>
  <c r="AC145" i="8"/>
  <c r="AA145" i="8"/>
  <c r="Z145" i="8"/>
  <c r="Y145" i="8"/>
  <c r="AQ144" i="8"/>
  <c r="AP144" i="8"/>
  <c r="AO144" i="8"/>
  <c r="AM144" i="8"/>
  <c r="AL144" i="8"/>
  <c r="AK144" i="8"/>
  <c r="AI144" i="8"/>
  <c r="AH144" i="8"/>
  <c r="AG144" i="8"/>
  <c r="AE144" i="8"/>
  <c r="AD144" i="8"/>
  <c r="AC144" i="8"/>
  <c r="AA144" i="8"/>
  <c r="Z144" i="8"/>
  <c r="Y144" i="8"/>
  <c r="AQ143" i="8"/>
  <c r="AP143" i="8"/>
  <c r="AO143" i="8"/>
  <c r="AM143" i="8"/>
  <c r="AL143" i="8"/>
  <c r="AK143" i="8"/>
  <c r="AI143" i="8"/>
  <c r="AH143" i="8"/>
  <c r="AG143" i="8"/>
  <c r="AE143" i="8"/>
  <c r="AD143" i="8"/>
  <c r="AC143" i="8"/>
  <c r="AA143" i="8"/>
  <c r="Z143" i="8"/>
  <c r="Y143" i="8"/>
  <c r="AQ142" i="8"/>
  <c r="AP142" i="8"/>
  <c r="AO142" i="8"/>
  <c r="AM142" i="8"/>
  <c r="AL142" i="8"/>
  <c r="AK142" i="8"/>
  <c r="AI142" i="8"/>
  <c r="AH142" i="8"/>
  <c r="AG142" i="8"/>
  <c r="AE142" i="8"/>
  <c r="AD142" i="8"/>
  <c r="AC142" i="8"/>
  <c r="AA142" i="8"/>
  <c r="Z142" i="8"/>
  <c r="Y142" i="8"/>
  <c r="AQ141" i="8"/>
  <c r="AP141" i="8"/>
  <c r="AO141" i="8"/>
  <c r="AM141" i="8"/>
  <c r="AL141" i="8"/>
  <c r="AK141" i="8"/>
  <c r="AI141" i="8"/>
  <c r="AH141" i="8"/>
  <c r="AG141" i="8"/>
  <c r="AE141" i="8"/>
  <c r="AD141" i="8"/>
  <c r="AC141" i="8"/>
  <c r="AA141" i="8"/>
  <c r="Z141" i="8"/>
  <c r="Y141" i="8"/>
  <c r="AQ140" i="8"/>
  <c r="AP140" i="8"/>
  <c r="AO140" i="8"/>
  <c r="AM140" i="8"/>
  <c r="AL140" i="8"/>
  <c r="AK140" i="8"/>
  <c r="AI140" i="8"/>
  <c r="AH140" i="8"/>
  <c r="AG140" i="8"/>
  <c r="AE140" i="8"/>
  <c r="AD140" i="8"/>
  <c r="AC140" i="8"/>
  <c r="AA140" i="8"/>
  <c r="Z140" i="8"/>
  <c r="Y140" i="8"/>
  <c r="AQ139" i="8"/>
  <c r="AP139" i="8"/>
  <c r="AO139" i="8"/>
  <c r="AM139" i="8"/>
  <c r="AL139" i="8"/>
  <c r="AK139" i="8"/>
  <c r="AI139" i="8"/>
  <c r="AH139" i="8"/>
  <c r="AG139" i="8"/>
  <c r="AE139" i="8"/>
  <c r="AD139" i="8"/>
  <c r="AC139" i="8"/>
  <c r="AA139" i="8"/>
  <c r="Z139" i="8"/>
  <c r="Y139" i="8"/>
  <c r="AQ138" i="8"/>
  <c r="AP138" i="8"/>
  <c r="AO138" i="8"/>
  <c r="AM138" i="8"/>
  <c r="AL138" i="8"/>
  <c r="AK138" i="8"/>
  <c r="AI138" i="8"/>
  <c r="AH138" i="8"/>
  <c r="AG138" i="8"/>
  <c r="AE138" i="8"/>
  <c r="AD138" i="8"/>
  <c r="AC138" i="8"/>
  <c r="AA138" i="8"/>
  <c r="Z138" i="8"/>
  <c r="Y138" i="8"/>
  <c r="AQ137" i="8"/>
  <c r="AP137" i="8"/>
  <c r="AO137" i="8"/>
  <c r="AM137" i="8"/>
  <c r="AL137" i="8"/>
  <c r="AK137" i="8"/>
  <c r="AI137" i="8"/>
  <c r="AH137" i="8"/>
  <c r="AG137" i="8"/>
  <c r="AE137" i="8"/>
  <c r="AD137" i="8"/>
  <c r="AC137" i="8"/>
  <c r="AA137" i="8"/>
  <c r="Z137" i="8"/>
  <c r="Y137" i="8"/>
  <c r="AQ136" i="8"/>
  <c r="AP136" i="8"/>
  <c r="AO136" i="8"/>
  <c r="AM136" i="8"/>
  <c r="AL136" i="8"/>
  <c r="AK136" i="8"/>
  <c r="AI136" i="8"/>
  <c r="AH136" i="8"/>
  <c r="AG136" i="8"/>
  <c r="AE136" i="8"/>
  <c r="AD136" i="8"/>
  <c r="AC136" i="8"/>
  <c r="AA136" i="8"/>
  <c r="Z136" i="8"/>
  <c r="Y136" i="8"/>
  <c r="AQ135" i="8"/>
  <c r="AP135" i="8"/>
  <c r="AO135" i="8"/>
  <c r="AM135" i="8"/>
  <c r="AL135" i="8"/>
  <c r="AK135" i="8"/>
  <c r="AI135" i="8"/>
  <c r="AH135" i="8"/>
  <c r="AG135" i="8"/>
  <c r="AE135" i="8"/>
  <c r="AD135" i="8"/>
  <c r="AC135" i="8"/>
  <c r="AA135" i="8"/>
  <c r="Z135" i="8"/>
  <c r="Y135" i="8"/>
  <c r="AQ134" i="8"/>
  <c r="AP134" i="8"/>
  <c r="AO134" i="8"/>
  <c r="AM134" i="8"/>
  <c r="AL134" i="8"/>
  <c r="AK134" i="8"/>
  <c r="AI134" i="8"/>
  <c r="AH134" i="8"/>
  <c r="AG134" i="8"/>
  <c r="AE134" i="8"/>
  <c r="AD134" i="8"/>
  <c r="AC134" i="8"/>
  <c r="AA134" i="8"/>
  <c r="Z134" i="8"/>
  <c r="Y134" i="8"/>
  <c r="AQ133" i="8"/>
  <c r="AP133" i="8"/>
  <c r="AO133" i="8"/>
  <c r="AM133" i="8"/>
  <c r="AL133" i="8"/>
  <c r="AK133" i="8"/>
  <c r="AI133" i="8"/>
  <c r="AH133" i="8"/>
  <c r="AG133" i="8"/>
  <c r="AE133" i="8"/>
  <c r="AD133" i="8"/>
  <c r="AC133" i="8"/>
  <c r="AA133" i="8"/>
  <c r="Z133" i="8"/>
  <c r="Y133" i="8"/>
  <c r="AQ132" i="8"/>
  <c r="AP132" i="8"/>
  <c r="AO132" i="8"/>
  <c r="AM132" i="8"/>
  <c r="AL132" i="8"/>
  <c r="AK132" i="8"/>
  <c r="AI132" i="8"/>
  <c r="AH132" i="8"/>
  <c r="AG132" i="8"/>
  <c r="AE132" i="8"/>
  <c r="AD132" i="8"/>
  <c r="AC132" i="8"/>
  <c r="AA132" i="8"/>
  <c r="Z132" i="8"/>
  <c r="Y132" i="8"/>
  <c r="AQ131" i="8"/>
  <c r="AP131" i="8"/>
  <c r="AO131" i="8"/>
  <c r="AM131" i="8"/>
  <c r="AL131" i="8"/>
  <c r="AK131" i="8"/>
  <c r="AI131" i="8"/>
  <c r="AH131" i="8"/>
  <c r="AG131" i="8"/>
  <c r="AE131" i="8"/>
  <c r="AD131" i="8"/>
  <c r="AC131" i="8"/>
  <c r="AA131" i="8"/>
  <c r="Z131" i="8"/>
  <c r="Y131" i="8"/>
  <c r="AQ130" i="8"/>
  <c r="AP130" i="8"/>
  <c r="AO130" i="8"/>
  <c r="AM130" i="8"/>
  <c r="AL130" i="8"/>
  <c r="AK130" i="8"/>
  <c r="AI130" i="8"/>
  <c r="AH130" i="8"/>
  <c r="AG130" i="8"/>
  <c r="AE130" i="8"/>
  <c r="AD130" i="8"/>
  <c r="AC130" i="8"/>
  <c r="AA130" i="8"/>
  <c r="Z130" i="8"/>
  <c r="Y130" i="8"/>
  <c r="AQ129" i="8"/>
  <c r="AP129" i="8"/>
  <c r="AO129" i="8"/>
  <c r="AM129" i="8"/>
  <c r="AL129" i="8"/>
  <c r="AK129" i="8"/>
  <c r="AI129" i="8"/>
  <c r="AH129" i="8"/>
  <c r="AG129" i="8"/>
  <c r="AE129" i="8"/>
  <c r="AD129" i="8"/>
  <c r="AC129" i="8"/>
  <c r="AA129" i="8"/>
  <c r="Z129" i="8"/>
  <c r="Y129" i="8"/>
  <c r="AQ128" i="8"/>
  <c r="AP128" i="8"/>
  <c r="AO128" i="8"/>
  <c r="AM128" i="8"/>
  <c r="AL128" i="8"/>
  <c r="AK128" i="8"/>
  <c r="AI128" i="8"/>
  <c r="AH128" i="8"/>
  <c r="AG128" i="8"/>
  <c r="AE128" i="8"/>
  <c r="AD128" i="8"/>
  <c r="AC128" i="8"/>
  <c r="AA128" i="8"/>
  <c r="Z128" i="8"/>
  <c r="Y128" i="8"/>
  <c r="AQ127" i="8"/>
  <c r="AP127" i="8"/>
  <c r="AO127" i="8"/>
  <c r="AM127" i="8"/>
  <c r="AL127" i="8"/>
  <c r="AK127" i="8"/>
  <c r="AI127" i="8"/>
  <c r="AH127" i="8"/>
  <c r="AG127" i="8"/>
  <c r="AE127" i="8"/>
  <c r="AD127" i="8"/>
  <c r="AC127" i="8"/>
  <c r="AA127" i="8"/>
  <c r="Z127" i="8"/>
  <c r="Y127" i="8"/>
  <c r="AQ126" i="8"/>
  <c r="AP126" i="8"/>
  <c r="AO126" i="8"/>
  <c r="AM126" i="8"/>
  <c r="AL126" i="8"/>
  <c r="AK126" i="8"/>
  <c r="AI126" i="8"/>
  <c r="AH126" i="8"/>
  <c r="AG126" i="8"/>
  <c r="AE126" i="8"/>
  <c r="AD126" i="8"/>
  <c r="AC126" i="8"/>
  <c r="AA126" i="8"/>
  <c r="Z126" i="8"/>
  <c r="Y126" i="8"/>
  <c r="AQ125" i="8"/>
  <c r="AP125" i="8"/>
  <c r="AO125" i="8"/>
  <c r="AM125" i="8"/>
  <c r="AL125" i="8"/>
  <c r="AK125" i="8"/>
  <c r="AI125" i="8"/>
  <c r="AH125" i="8"/>
  <c r="AG125" i="8"/>
  <c r="AE125" i="8"/>
  <c r="AD125" i="8"/>
  <c r="AC125" i="8"/>
  <c r="AA125" i="8"/>
  <c r="Z125" i="8"/>
  <c r="Y125" i="8"/>
  <c r="AQ124" i="8"/>
  <c r="AP124" i="8"/>
  <c r="AO124" i="8"/>
  <c r="AM124" i="8"/>
  <c r="AL124" i="8"/>
  <c r="AK124" i="8"/>
  <c r="AI124" i="8"/>
  <c r="AH124" i="8"/>
  <c r="AG124" i="8"/>
  <c r="AE124" i="8"/>
  <c r="AD124" i="8"/>
  <c r="AC124" i="8"/>
  <c r="AA124" i="8"/>
  <c r="Z124" i="8"/>
  <c r="Y124" i="8"/>
  <c r="AQ123" i="8"/>
  <c r="AP123" i="8"/>
  <c r="AO123" i="8"/>
  <c r="AM123" i="8"/>
  <c r="AL123" i="8"/>
  <c r="AK123" i="8"/>
  <c r="AI123" i="8"/>
  <c r="AH123" i="8"/>
  <c r="AG123" i="8"/>
  <c r="AE123" i="8"/>
  <c r="AD123" i="8"/>
  <c r="AC123" i="8"/>
  <c r="AA123" i="8"/>
  <c r="Z123" i="8"/>
  <c r="Y123" i="8"/>
  <c r="AQ122" i="8"/>
  <c r="AP122" i="8"/>
  <c r="AO122" i="8"/>
  <c r="AM122" i="8"/>
  <c r="AL122" i="8"/>
  <c r="AK122" i="8"/>
  <c r="AI122" i="8"/>
  <c r="AH122" i="8"/>
  <c r="AG122" i="8"/>
  <c r="AE122" i="8"/>
  <c r="AD122" i="8"/>
  <c r="AC122" i="8"/>
  <c r="AA122" i="8"/>
  <c r="Z122" i="8"/>
  <c r="Y122" i="8"/>
  <c r="AQ121" i="8"/>
  <c r="AP121" i="8"/>
  <c r="AO121" i="8"/>
  <c r="AM121" i="8"/>
  <c r="AL121" i="8"/>
  <c r="AK121" i="8"/>
  <c r="AI121" i="8"/>
  <c r="AH121" i="8"/>
  <c r="AG121" i="8"/>
  <c r="AE121" i="8"/>
  <c r="AD121" i="8"/>
  <c r="AC121" i="8"/>
  <c r="AA121" i="8"/>
  <c r="Z121" i="8"/>
  <c r="Y121" i="8"/>
  <c r="AQ120" i="8"/>
  <c r="AP120" i="8"/>
  <c r="AO120" i="8"/>
  <c r="AM120" i="8"/>
  <c r="AL120" i="8"/>
  <c r="AK120" i="8"/>
  <c r="AI120" i="8"/>
  <c r="AH120" i="8"/>
  <c r="AG120" i="8"/>
  <c r="AE120" i="8"/>
  <c r="AD120" i="8"/>
  <c r="AC120" i="8"/>
  <c r="AA120" i="8"/>
  <c r="Z120" i="8"/>
  <c r="Y120" i="8"/>
  <c r="AQ119" i="8"/>
  <c r="AP119" i="8"/>
  <c r="AO119" i="8"/>
  <c r="AM119" i="8"/>
  <c r="AL119" i="8"/>
  <c r="AK119" i="8"/>
  <c r="AI119" i="8"/>
  <c r="AH119" i="8"/>
  <c r="AG119" i="8"/>
  <c r="AE119" i="8"/>
  <c r="AD119" i="8"/>
  <c r="AC119" i="8"/>
  <c r="AA119" i="8"/>
  <c r="Z119" i="8"/>
  <c r="Y119" i="8"/>
  <c r="AQ118" i="8"/>
  <c r="AP118" i="8"/>
  <c r="AO118" i="8"/>
  <c r="AM118" i="8"/>
  <c r="AL118" i="8"/>
  <c r="AK118" i="8"/>
  <c r="AI118" i="8"/>
  <c r="AH118" i="8"/>
  <c r="AG118" i="8"/>
  <c r="AE118" i="8"/>
  <c r="AD118" i="8"/>
  <c r="AC118" i="8"/>
  <c r="AA118" i="8"/>
  <c r="Z118" i="8"/>
  <c r="Y118" i="8"/>
  <c r="AQ117" i="8"/>
  <c r="AP117" i="8"/>
  <c r="AO117" i="8"/>
  <c r="AM117" i="8"/>
  <c r="AL117" i="8"/>
  <c r="AK117" i="8"/>
  <c r="AI117" i="8"/>
  <c r="AH117" i="8"/>
  <c r="AG117" i="8"/>
  <c r="AE117" i="8"/>
  <c r="AD117" i="8"/>
  <c r="AC117" i="8"/>
  <c r="AA117" i="8"/>
  <c r="Z117" i="8"/>
  <c r="Y117" i="8"/>
  <c r="AQ116" i="8"/>
  <c r="AP116" i="8"/>
  <c r="AO116" i="8"/>
  <c r="AM116" i="8"/>
  <c r="AL116" i="8"/>
  <c r="AK116" i="8"/>
  <c r="AI116" i="8"/>
  <c r="AH116" i="8"/>
  <c r="AG116" i="8"/>
  <c r="AE116" i="8"/>
  <c r="AD116" i="8"/>
  <c r="AC116" i="8"/>
  <c r="AA116" i="8"/>
  <c r="Z116" i="8"/>
  <c r="Y116" i="8"/>
  <c r="AQ115" i="8"/>
  <c r="AP115" i="8"/>
  <c r="AO115" i="8"/>
  <c r="AM115" i="8"/>
  <c r="AL115" i="8"/>
  <c r="AK115" i="8"/>
  <c r="AI115" i="8"/>
  <c r="AH115" i="8"/>
  <c r="AG115" i="8"/>
  <c r="AE115" i="8"/>
  <c r="AD115" i="8"/>
  <c r="AC115" i="8"/>
  <c r="AA115" i="8"/>
  <c r="Z115" i="8"/>
  <c r="Y115" i="8"/>
  <c r="AQ114" i="8"/>
  <c r="AP114" i="8"/>
  <c r="AO114" i="8"/>
  <c r="AM114" i="8"/>
  <c r="AL114" i="8"/>
  <c r="AK114" i="8"/>
  <c r="AI114" i="8"/>
  <c r="AH114" i="8"/>
  <c r="AG114" i="8"/>
  <c r="AE114" i="8"/>
  <c r="AD114" i="8"/>
  <c r="AC114" i="8"/>
  <c r="AA114" i="8"/>
  <c r="Z114" i="8"/>
  <c r="Y114" i="8"/>
  <c r="AQ113" i="8"/>
  <c r="AP113" i="8"/>
  <c r="AO113" i="8"/>
  <c r="AM113" i="8"/>
  <c r="AL113" i="8"/>
  <c r="AK113" i="8"/>
  <c r="AI113" i="8"/>
  <c r="AH113" i="8"/>
  <c r="AG113" i="8"/>
  <c r="AE113" i="8"/>
  <c r="AD113" i="8"/>
  <c r="AC113" i="8"/>
  <c r="AA113" i="8"/>
  <c r="Z113" i="8"/>
  <c r="Y113" i="8"/>
  <c r="AQ112" i="8"/>
  <c r="AP112" i="8"/>
  <c r="AO112" i="8"/>
  <c r="AM112" i="8"/>
  <c r="AL112" i="8"/>
  <c r="AK112" i="8"/>
  <c r="AI112" i="8"/>
  <c r="AH112" i="8"/>
  <c r="AG112" i="8"/>
  <c r="AE112" i="8"/>
  <c r="AD112" i="8"/>
  <c r="AC112" i="8"/>
  <c r="AA112" i="8"/>
  <c r="Z112" i="8"/>
  <c r="Y112" i="8"/>
  <c r="AQ111" i="8"/>
  <c r="AP111" i="8"/>
  <c r="AO111" i="8"/>
  <c r="AM111" i="8"/>
  <c r="AL111" i="8"/>
  <c r="AK111" i="8"/>
  <c r="AI111" i="8"/>
  <c r="AH111" i="8"/>
  <c r="AG111" i="8"/>
  <c r="AE111" i="8"/>
  <c r="AD111" i="8"/>
  <c r="AC111" i="8"/>
  <c r="AA111" i="8"/>
  <c r="Z111" i="8"/>
  <c r="Y111" i="8"/>
  <c r="AQ110" i="8"/>
  <c r="AP110" i="8"/>
  <c r="AO110" i="8"/>
  <c r="AM110" i="8"/>
  <c r="AL110" i="8"/>
  <c r="AK110" i="8"/>
  <c r="AI110" i="8"/>
  <c r="AH110" i="8"/>
  <c r="AG110" i="8"/>
  <c r="AE110" i="8"/>
  <c r="AD110" i="8"/>
  <c r="AC110" i="8"/>
  <c r="AA110" i="8"/>
  <c r="Z110" i="8"/>
  <c r="Y110" i="8"/>
  <c r="AQ109" i="8"/>
  <c r="AP109" i="8"/>
  <c r="AO109" i="8"/>
  <c r="AM109" i="8"/>
  <c r="AL109" i="8"/>
  <c r="AK109" i="8"/>
  <c r="AI109" i="8"/>
  <c r="AH109" i="8"/>
  <c r="AG109" i="8"/>
  <c r="AE109" i="8"/>
  <c r="AD109" i="8"/>
  <c r="AC109" i="8"/>
  <c r="AA109" i="8"/>
  <c r="Z109" i="8"/>
  <c r="Y109" i="8"/>
  <c r="AQ108" i="8"/>
  <c r="AP108" i="8"/>
  <c r="AO108" i="8"/>
  <c r="AM108" i="8"/>
  <c r="AL108" i="8"/>
  <c r="AK108" i="8"/>
  <c r="AI108" i="8"/>
  <c r="AH108" i="8"/>
  <c r="AG108" i="8"/>
  <c r="AE108" i="8"/>
  <c r="AD108" i="8"/>
  <c r="AC108" i="8"/>
  <c r="AA108" i="8"/>
  <c r="Z108" i="8"/>
  <c r="Y108" i="8"/>
  <c r="AQ107" i="8"/>
  <c r="AP107" i="8"/>
  <c r="AO107" i="8"/>
  <c r="AM107" i="8"/>
  <c r="AL107" i="8"/>
  <c r="AK107" i="8"/>
  <c r="AI107" i="8"/>
  <c r="AH107" i="8"/>
  <c r="AG107" i="8"/>
  <c r="AE107" i="8"/>
  <c r="AD107" i="8"/>
  <c r="AC107" i="8"/>
  <c r="AA107" i="8"/>
  <c r="Z107" i="8"/>
  <c r="Y107" i="8"/>
  <c r="AQ106" i="8"/>
  <c r="AP106" i="8"/>
  <c r="AO106" i="8"/>
  <c r="AM106" i="8"/>
  <c r="AL106" i="8"/>
  <c r="AK106" i="8"/>
  <c r="AI106" i="8"/>
  <c r="AH106" i="8"/>
  <c r="AG106" i="8"/>
  <c r="AE106" i="8"/>
  <c r="AD106" i="8"/>
  <c r="AC106" i="8"/>
  <c r="AA106" i="8"/>
  <c r="Z106" i="8"/>
  <c r="Y106" i="8"/>
  <c r="AQ105" i="8"/>
  <c r="AP105" i="8"/>
  <c r="AO105" i="8"/>
  <c r="AM105" i="8"/>
  <c r="AL105" i="8"/>
  <c r="AK105" i="8"/>
  <c r="AI105" i="8"/>
  <c r="AH105" i="8"/>
  <c r="AG105" i="8"/>
  <c r="AE105" i="8"/>
  <c r="AD105" i="8"/>
  <c r="AC105" i="8"/>
  <c r="AA105" i="8"/>
  <c r="Z105" i="8"/>
  <c r="Y105" i="8"/>
  <c r="AQ104" i="8"/>
  <c r="AP104" i="8"/>
  <c r="AO104" i="8"/>
  <c r="AM104" i="8"/>
  <c r="AL104" i="8"/>
  <c r="AK104" i="8"/>
  <c r="AI104" i="8"/>
  <c r="AH104" i="8"/>
  <c r="AG104" i="8"/>
  <c r="AE104" i="8"/>
  <c r="AD104" i="8"/>
  <c r="AC104" i="8"/>
  <c r="AA104" i="8"/>
  <c r="Z104" i="8"/>
  <c r="Y104" i="8"/>
  <c r="AQ103" i="8"/>
  <c r="AP103" i="8"/>
  <c r="AO103" i="8"/>
  <c r="AM103" i="8"/>
  <c r="AL103" i="8"/>
  <c r="AK103" i="8"/>
  <c r="AI103" i="8"/>
  <c r="AH103" i="8"/>
  <c r="AG103" i="8"/>
  <c r="AE103" i="8"/>
  <c r="AD103" i="8"/>
  <c r="AC103" i="8"/>
  <c r="AA103" i="8"/>
  <c r="Z103" i="8"/>
  <c r="Y103" i="8"/>
  <c r="AQ102" i="8"/>
  <c r="AP102" i="8"/>
  <c r="AO102" i="8"/>
  <c r="AM102" i="8"/>
  <c r="AL102" i="8"/>
  <c r="AK102" i="8"/>
  <c r="AI102" i="8"/>
  <c r="AH102" i="8"/>
  <c r="AG102" i="8"/>
  <c r="AE102" i="8"/>
  <c r="AD102" i="8"/>
  <c r="AC102" i="8"/>
  <c r="AA102" i="8"/>
  <c r="Z102" i="8"/>
  <c r="Y102" i="8"/>
  <c r="AQ101" i="8"/>
  <c r="AP101" i="8"/>
  <c r="AO101" i="8"/>
  <c r="AM101" i="8"/>
  <c r="AL101" i="8"/>
  <c r="AK101" i="8"/>
  <c r="AI101" i="8"/>
  <c r="AH101" i="8"/>
  <c r="AG101" i="8"/>
  <c r="AE101" i="8"/>
  <c r="AD101" i="8"/>
  <c r="AC101" i="8"/>
  <c r="AA101" i="8"/>
  <c r="Z101" i="8"/>
  <c r="Y101" i="8"/>
  <c r="AQ100" i="8"/>
  <c r="AP100" i="8"/>
  <c r="AO100" i="8"/>
  <c r="AM100" i="8"/>
  <c r="AL100" i="8"/>
  <c r="AK100" i="8"/>
  <c r="AI100" i="8"/>
  <c r="AH100" i="8"/>
  <c r="AG100" i="8"/>
  <c r="AE100" i="8"/>
  <c r="AD100" i="8"/>
  <c r="AC100" i="8"/>
  <c r="AA100" i="8"/>
  <c r="Z100" i="8"/>
  <c r="Y100" i="8"/>
  <c r="AQ99" i="8"/>
  <c r="AP99" i="8"/>
  <c r="AO99" i="8"/>
  <c r="AM99" i="8"/>
  <c r="AL99" i="8"/>
  <c r="AK99" i="8"/>
  <c r="AI99" i="8"/>
  <c r="AH99" i="8"/>
  <c r="AG99" i="8"/>
  <c r="AE99" i="8"/>
  <c r="AD99" i="8"/>
  <c r="AC99" i="8"/>
  <c r="AA99" i="8"/>
  <c r="Z99" i="8"/>
  <c r="Y99" i="8"/>
  <c r="AQ98" i="8"/>
  <c r="AP98" i="8"/>
  <c r="AO98" i="8"/>
  <c r="AM98" i="8"/>
  <c r="AL98" i="8"/>
  <c r="AK98" i="8"/>
  <c r="AI98" i="8"/>
  <c r="AH98" i="8"/>
  <c r="AG98" i="8"/>
  <c r="AE98" i="8"/>
  <c r="AD98" i="8"/>
  <c r="AC98" i="8"/>
  <c r="AA98" i="8"/>
  <c r="Z98" i="8"/>
  <c r="Y98" i="8"/>
  <c r="AQ97" i="8"/>
  <c r="AP97" i="8"/>
  <c r="AO97" i="8"/>
  <c r="AM97" i="8"/>
  <c r="AL97" i="8"/>
  <c r="AK97" i="8"/>
  <c r="AI97" i="8"/>
  <c r="AH97" i="8"/>
  <c r="AG97" i="8"/>
  <c r="AE97" i="8"/>
  <c r="AD97" i="8"/>
  <c r="AC97" i="8"/>
  <c r="AA97" i="8"/>
  <c r="Z97" i="8"/>
  <c r="Y97" i="8"/>
  <c r="AQ96" i="8"/>
  <c r="AP96" i="8"/>
  <c r="AO96" i="8"/>
  <c r="AM96" i="8"/>
  <c r="AL96" i="8"/>
  <c r="AK96" i="8"/>
  <c r="AI96" i="8"/>
  <c r="AH96" i="8"/>
  <c r="AG96" i="8"/>
  <c r="AE96" i="8"/>
  <c r="AD96" i="8"/>
  <c r="AC96" i="8"/>
  <c r="AA96" i="8"/>
  <c r="Z96" i="8"/>
  <c r="Y96" i="8"/>
  <c r="AQ95" i="8"/>
  <c r="AP95" i="8"/>
  <c r="AO95" i="8"/>
  <c r="AM95" i="8"/>
  <c r="AL95" i="8"/>
  <c r="AK95" i="8"/>
  <c r="AI95" i="8"/>
  <c r="AH95" i="8"/>
  <c r="AG95" i="8"/>
  <c r="AE95" i="8"/>
  <c r="AD95" i="8"/>
  <c r="AC95" i="8"/>
  <c r="AA95" i="8"/>
  <c r="Z95" i="8"/>
  <c r="Y95" i="8"/>
  <c r="AQ94" i="8"/>
  <c r="AP94" i="8"/>
  <c r="AO94" i="8"/>
  <c r="AM94" i="8"/>
  <c r="AL94" i="8"/>
  <c r="AK94" i="8"/>
  <c r="AI94" i="8"/>
  <c r="AH94" i="8"/>
  <c r="AG94" i="8"/>
  <c r="AE94" i="8"/>
  <c r="AD94" i="8"/>
  <c r="AC94" i="8"/>
  <c r="AA94" i="8"/>
  <c r="Z94" i="8"/>
  <c r="Y94" i="8"/>
  <c r="AQ93" i="8"/>
  <c r="AP93" i="8"/>
  <c r="AO93" i="8"/>
  <c r="AM93" i="8"/>
  <c r="AL93" i="8"/>
  <c r="AK93" i="8"/>
  <c r="AI93" i="8"/>
  <c r="AH93" i="8"/>
  <c r="AG93" i="8"/>
  <c r="AE93" i="8"/>
  <c r="AD93" i="8"/>
  <c r="AC93" i="8"/>
  <c r="AA93" i="8"/>
  <c r="Z93" i="8"/>
  <c r="Y93" i="8"/>
  <c r="AQ92" i="8"/>
  <c r="AP92" i="8"/>
  <c r="AO92" i="8"/>
  <c r="AM92" i="8"/>
  <c r="AL92" i="8"/>
  <c r="AK92" i="8"/>
  <c r="AI92" i="8"/>
  <c r="AH92" i="8"/>
  <c r="AG92" i="8"/>
  <c r="AE92" i="8"/>
  <c r="AD92" i="8"/>
  <c r="AC92" i="8"/>
  <c r="AA92" i="8"/>
  <c r="Z92" i="8"/>
  <c r="Y92" i="8"/>
  <c r="AQ91" i="8"/>
  <c r="AP91" i="8"/>
  <c r="AO91" i="8"/>
  <c r="AM91" i="8"/>
  <c r="AL91" i="8"/>
  <c r="AK91" i="8"/>
  <c r="AI91" i="8"/>
  <c r="AH91" i="8"/>
  <c r="AG91" i="8"/>
  <c r="AE91" i="8"/>
  <c r="AD91" i="8"/>
  <c r="AC91" i="8"/>
  <c r="AA91" i="8"/>
  <c r="Z91" i="8"/>
  <c r="Y91" i="8"/>
  <c r="AQ90" i="8"/>
  <c r="AP90" i="8"/>
  <c r="AO90" i="8"/>
  <c r="AM90" i="8"/>
  <c r="AL90" i="8"/>
  <c r="AK90" i="8"/>
  <c r="AI90" i="8"/>
  <c r="AH90" i="8"/>
  <c r="AG90" i="8"/>
  <c r="AE90" i="8"/>
  <c r="AD90" i="8"/>
  <c r="AC90" i="8"/>
  <c r="AA90" i="8"/>
  <c r="Z90" i="8"/>
  <c r="Y90" i="8"/>
  <c r="AQ89" i="8"/>
  <c r="AP89" i="8"/>
  <c r="AO89" i="8"/>
  <c r="AM89" i="8"/>
  <c r="AL89" i="8"/>
  <c r="AK89" i="8"/>
  <c r="AI89" i="8"/>
  <c r="AH89" i="8"/>
  <c r="AG89" i="8"/>
  <c r="AE89" i="8"/>
  <c r="AD89" i="8"/>
  <c r="AC89" i="8"/>
  <c r="AA89" i="8"/>
  <c r="Z89" i="8"/>
  <c r="Y89" i="8"/>
  <c r="AQ88" i="8"/>
  <c r="AP88" i="8"/>
  <c r="AO88" i="8"/>
  <c r="AM88" i="8"/>
  <c r="AL88" i="8"/>
  <c r="AK88" i="8"/>
  <c r="AI88" i="8"/>
  <c r="AH88" i="8"/>
  <c r="AG88" i="8"/>
  <c r="AE88" i="8"/>
  <c r="AD88" i="8"/>
  <c r="AC88" i="8"/>
  <c r="AA88" i="8"/>
  <c r="Z88" i="8"/>
  <c r="Y88" i="8"/>
  <c r="AQ87" i="8"/>
  <c r="AP87" i="8"/>
  <c r="AO87" i="8"/>
  <c r="AM87" i="8"/>
  <c r="AL87" i="8"/>
  <c r="AK87" i="8"/>
  <c r="AI87" i="8"/>
  <c r="AH87" i="8"/>
  <c r="AG87" i="8"/>
  <c r="AE87" i="8"/>
  <c r="AD87" i="8"/>
  <c r="AC87" i="8"/>
  <c r="AA87" i="8"/>
  <c r="Z87" i="8"/>
  <c r="Y87" i="8"/>
  <c r="AQ86" i="8"/>
  <c r="AP86" i="8"/>
  <c r="AO86" i="8"/>
  <c r="AM86" i="8"/>
  <c r="AL86" i="8"/>
  <c r="AK86" i="8"/>
  <c r="AI86" i="8"/>
  <c r="AH86" i="8"/>
  <c r="AG86" i="8"/>
  <c r="AE86" i="8"/>
  <c r="AD86" i="8"/>
  <c r="AC86" i="8"/>
  <c r="AA86" i="8"/>
  <c r="Z86" i="8"/>
  <c r="Y86" i="8"/>
  <c r="AQ85" i="8"/>
  <c r="AP85" i="8"/>
  <c r="AO85" i="8"/>
  <c r="AM85" i="8"/>
  <c r="AL85" i="8"/>
  <c r="AK85" i="8"/>
  <c r="AI85" i="8"/>
  <c r="AH85" i="8"/>
  <c r="AG85" i="8"/>
  <c r="AE85" i="8"/>
  <c r="AD85" i="8"/>
  <c r="AC85" i="8"/>
  <c r="AA85" i="8"/>
  <c r="Z85" i="8"/>
  <c r="Y85" i="8"/>
  <c r="AQ84" i="8"/>
  <c r="AP84" i="8"/>
  <c r="AO84" i="8"/>
  <c r="AM84" i="8"/>
  <c r="AL84" i="8"/>
  <c r="AK84" i="8"/>
  <c r="AI84" i="8"/>
  <c r="AH84" i="8"/>
  <c r="AG84" i="8"/>
  <c r="AE84" i="8"/>
  <c r="AD84" i="8"/>
  <c r="AC84" i="8"/>
  <c r="AA84" i="8"/>
  <c r="Z84" i="8"/>
  <c r="Y84" i="8"/>
  <c r="AQ83" i="8"/>
  <c r="AP83" i="8"/>
  <c r="AO83" i="8"/>
  <c r="AM83" i="8"/>
  <c r="AL83" i="8"/>
  <c r="AK83" i="8"/>
  <c r="AI83" i="8"/>
  <c r="AH83" i="8"/>
  <c r="AG83" i="8"/>
  <c r="AE83" i="8"/>
  <c r="AD83" i="8"/>
  <c r="AC83" i="8"/>
  <c r="AA83" i="8"/>
  <c r="Z83" i="8"/>
  <c r="Y83" i="8"/>
  <c r="AQ82" i="8"/>
  <c r="AP82" i="8"/>
  <c r="AO82" i="8"/>
  <c r="AM82" i="8"/>
  <c r="AL82" i="8"/>
  <c r="AK82" i="8"/>
  <c r="AI82" i="8"/>
  <c r="AH82" i="8"/>
  <c r="AG82" i="8"/>
  <c r="AE82" i="8"/>
  <c r="AD82" i="8"/>
  <c r="AC82" i="8"/>
  <c r="AA82" i="8"/>
  <c r="Z82" i="8"/>
  <c r="Y82" i="8"/>
  <c r="AQ81" i="8"/>
  <c r="AP81" i="8"/>
  <c r="AO81" i="8"/>
  <c r="AM81" i="8"/>
  <c r="AL81" i="8"/>
  <c r="AK81" i="8"/>
  <c r="AI81" i="8"/>
  <c r="AH81" i="8"/>
  <c r="AG81" i="8"/>
  <c r="AE81" i="8"/>
  <c r="AD81" i="8"/>
  <c r="AC81" i="8"/>
  <c r="AA81" i="8"/>
  <c r="Z81" i="8"/>
  <c r="Y81" i="8"/>
  <c r="AQ80" i="8"/>
  <c r="AP80" i="8"/>
  <c r="AO80" i="8"/>
  <c r="AM80" i="8"/>
  <c r="AL80" i="8"/>
  <c r="AK80" i="8"/>
  <c r="AI80" i="8"/>
  <c r="AH80" i="8"/>
  <c r="AG80" i="8"/>
  <c r="AE80" i="8"/>
  <c r="AD80" i="8"/>
  <c r="AC80" i="8"/>
  <c r="AA80" i="8"/>
  <c r="Z80" i="8"/>
  <c r="Y80" i="8"/>
  <c r="AQ79" i="8"/>
  <c r="AP79" i="8"/>
  <c r="AO79" i="8"/>
  <c r="AM79" i="8"/>
  <c r="AL79" i="8"/>
  <c r="AK79" i="8"/>
  <c r="AI79" i="8"/>
  <c r="AH79" i="8"/>
  <c r="AG79" i="8"/>
  <c r="AE79" i="8"/>
  <c r="AD79" i="8"/>
  <c r="AC79" i="8"/>
  <c r="AA79" i="8"/>
  <c r="Z79" i="8"/>
  <c r="Y79" i="8"/>
  <c r="AQ78" i="8"/>
  <c r="AP78" i="8"/>
  <c r="AO78" i="8"/>
  <c r="AM78" i="8"/>
  <c r="AL78" i="8"/>
  <c r="AK78" i="8"/>
  <c r="AI78" i="8"/>
  <c r="AH78" i="8"/>
  <c r="AG78" i="8"/>
  <c r="AE78" i="8"/>
  <c r="AD78" i="8"/>
  <c r="AC78" i="8"/>
  <c r="AA78" i="8"/>
  <c r="Z78" i="8"/>
  <c r="Y78" i="8"/>
  <c r="AQ77" i="8"/>
  <c r="AP77" i="8"/>
  <c r="AO77" i="8"/>
  <c r="AM77" i="8"/>
  <c r="AL77" i="8"/>
  <c r="AK77" i="8"/>
  <c r="AI77" i="8"/>
  <c r="AH77" i="8"/>
  <c r="AG77" i="8"/>
  <c r="AE77" i="8"/>
  <c r="AD77" i="8"/>
  <c r="AC77" i="8"/>
  <c r="AA77" i="8"/>
  <c r="Z77" i="8"/>
  <c r="Y77" i="8"/>
  <c r="AQ76" i="8"/>
  <c r="AP76" i="8"/>
  <c r="AO76" i="8"/>
  <c r="AM76" i="8"/>
  <c r="AL76" i="8"/>
  <c r="AK76" i="8"/>
  <c r="AI76" i="8"/>
  <c r="AH76" i="8"/>
  <c r="AG76" i="8"/>
  <c r="AE76" i="8"/>
  <c r="AD76" i="8"/>
  <c r="AC76" i="8"/>
  <c r="AA76" i="8"/>
  <c r="Z76" i="8"/>
  <c r="Y76" i="8"/>
  <c r="AQ75" i="8"/>
  <c r="AP75" i="8"/>
  <c r="AO75" i="8"/>
  <c r="AM75" i="8"/>
  <c r="AL75" i="8"/>
  <c r="AK75" i="8"/>
  <c r="AI75" i="8"/>
  <c r="AH75" i="8"/>
  <c r="AG75" i="8"/>
  <c r="AE75" i="8"/>
  <c r="AD75" i="8"/>
  <c r="AC75" i="8"/>
  <c r="AA75" i="8"/>
  <c r="Z75" i="8"/>
  <c r="Y75" i="8"/>
  <c r="AQ74" i="8"/>
  <c r="AP74" i="8"/>
  <c r="AO74" i="8"/>
  <c r="AM74" i="8"/>
  <c r="AL74" i="8"/>
  <c r="AK74" i="8"/>
  <c r="AI74" i="8"/>
  <c r="AH74" i="8"/>
  <c r="AG74" i="8"/>
  <c r="AE74" i="8"/>
  <c r="AD74" i="8"/>
  <c r="AC74" i="8"/>
  <c r="AA74" i="8"/>
  <c r="Z74" i="8"/>
  <c r="Y74" i="8"/>
  <c r="AQ73" i="8"/>
  <c r="AP73" i="8"/>
  <c r="AO73" i="8"/>
  <c r="AM73" i="8"/>
  <c r="AL73" i="8"/>
  <c r="AK73" i="8"/>
  <c r="AI73" i="8"/>
  <c r="AH73" i="8"/>
  <c r="AG73" i="8"/>
  <c r="AE73" i="8"/>
  <c r="AD73" i="8"/>
  <c r="AC73" i="8"/>
  <c r="AA73" i="8"/>
  <c r="Z73" i="8"/>
  <c r="Y73" i="8"/>
  <c r="AQ72" i="8"/>
  <c r="AP72" i="8"/>
  <c r="AO72" i="8"/>
  <c r="AM72" i="8"/>
  <c r="AL72" i="8"/>
  <c r="AK72" i="8"/>
  <c r="AI72" i="8"/>
  <c r="AH72" i="8"/>
  <c r="AG72" i="8"/>
  <c r="AE72" i="8"/>
  <c r="AD72" i="8"/>
  <c r="AC72" i="8"/>
  <c r="AA72" i="8"/>
  <c r="Z72" i="8"/>
  <c r="Y72" i="8"/>
  <c r="AQ71" i="8"/>
  <c r="AP71" i="8"/>
  <c r="AO71" i="8"/>
  <c r="AM71" i="8"/>
  <c r="AL71" i="8"/>
  <c r="AK71" i="8"/>
  <c r="AI71" i="8"/>
  <c r="AH71" i="8"/>
  <c r="AG71" i="8"/>
  <c r="AE71" i="8"/>
  <c r="AD71" i="8"/>
  <c r="AC71" i="8"/>
  <c r="AA71" i="8"/>
  <c r="Z71" i="8"/>
  <c r="Y71" i="8"/>
  <c r="AQ70" i="8"/>
  <c r="AP70" i="8"/>
  <c r="AO70" i="8"/>
  <c r="AM70" i="8"/>
  <c r="AL70" i="8"/>
  <c r="AK70" i="8"/>
  <c r="AI70" i="8"/>
  <c r="AH70" i="8"/>
  <c r="AG70" i="8"/>
  <c r="AE70" i="8"/>
  <c r="AD70" i="8"/>
  <c r="AC70" i="8"/>
  <c r="AA70" i="8"/>
  <c r="Z70" i="8"/>
  <c r="Y70" i="8"/>
  <c r="AQ69" i="8"/>
  <c r="AP69" i="8"/>
  <c r="AO69" i="8"/>
  <c r="AM69" i="8"/>
  <c r="AL69" i="8"/>
  <c r="AK69" i="8"/>
  <c r="AI69" i="8"/>
  <c r="AH69" i="8"/>
  <c r="AG69" i="8"/>
  <c r="AE69" i="8"/>
  <c r="AD69" i="8"/>
  <c r="AC69" i="8"/>
  <c r="AA69" i="8"/>
  <c r="Z69" i="8"/>
  <c r="Y69" i="8"/>
  <c r="AQ68" i="8"/>
  <c r="AP68" i="8"/>
  <c r="AO68" i="8"/>
  <c r="AM68" i="8"/>
  <c r="AL68" i="8"/>
  <c r="AK68" i="8"/>
  <c r="AI68" i="8"/>
  <c r="AH68" i="8"/>
  <c r="AG68" i="8"/>
  <c r="AE68" i="8"/>
  <c r="AD68" i="8"/>
  <c r="AC68" i="8"/>
  <c r="AA68" i="8"/>
  <c r="Z68" i="8"/>
  <c r="Y68" i="8"/>
  <c r="AQ67" i="8"/>
  <c r="AP67" i="8"/>
  <c r="AO67" i="8"/>
  <c r="AM67" i="8"/>
  <c r="AL67" i="8"/>
  <c r="AK67" i="8"/>
  <c r="AI67" i="8"/>
  <c r="AH67" i="8"/>
  <c r="AG67" i="8"/>
  <c r="AE67" i="8"/>
  <c r="AD67" i="8"/>
  <c r="AC67" i="8"/>
  <c r="AA67" i="8"/>
  <c r="Z67" i="8"/>
  <c r="Y67" i="8"/>
  <c r="AQ66" i="8"/>
  <c r="AP66" i="8"/>
  <c r="AO66" i="8"/>
  <c r="AM66" i="8"/>
  <c r="AL66" i="8"/>
  <c r="AK66" i="8"/>
  <c r="AI66" i="8"/>
  <c r="AH66" i="8"/>
  <c r="AG66" i="8"/>
  <c r="AE66" i="8"/>
  <c r="AD66" i="8"/>
  <c r="AC66" i="8"/>
  <c r="AA66" i="8"/>
  <c r="Z66" i="8"/>
  <c r="Y66" i="8"/>
  <c r="AQ65" i="8"/>
  <c r="AP65" i="8"/>
  <c r="AO65" i="8"/>
  <c r="AM65" i="8"/>
  <c r="AL65" i="8"/>
  <c r="AK65" i="8"/>
  <c r="AI65" i="8"/>
  <c r="AH65" i="8"/>
  <c r="AG65" i="8"/>
  <c r="AE65" i="8"/>
  <c r="AD65" i="8"/>
  <c r="AC65" i="8"/>
  <c r="AA65" i="8"/>
  <c r="Z65" i="8"/>
  <c r="Y65" i="8"/>
  <c r="AQ64" i="8"/>
  <c r="AP64" i="8"/>
  <c r="AO64" i="8"/>
  <c r="AM64" i="8"/>
  <c r="AL64" i="8"/>
  <c r="AK64" i="8"/>
  <c r="AI64" i="8"/>
  <c r="AH64" i="8"/>
  <c r="AG64" i="8"/>
  <c r="AE64" i="8"/>
  <c r="AD64" i="8"/>
  <c r="AC64" i="8"/>
  <c r="AA64" i="8"/>
  <c r="Z64" i="8"/>
  <c r="Y64" i="8"/>
  <c r="AQ63" i="8"/>
  <c r="AP63" i="8"/>
  <c r="AO63" i="8"/>
  <c r="AM63" i="8"/>
  <c r="AL63" i="8"/>
  <c r="AK63" i="8"/>
  <c r="AI63" i="8"/>
  <c r="AH63" i="8"/>
  <c r="AG63" i="8"/>
  <c r="AE63" i="8"/>
  <c r="AD63" i="8"/>
  <c r="AC63" i="8"/>
  <c r="AA63" i="8"/>
  <c r="Z63" i="8"/>
  <c r="Y63" i="8"/>
  <c r="AQ62" i="8"/>
  <c r="AP62" i="8"/>
  <c r="AO62" i="8"/>
  <c r="AM62" i="8"/>
  <c r="AL62" i="8"/>
  <c r="AK62" i="8"/>
  <c r="AI62" i="8"/>
  <c r="AH62" i="8"/>
  <c r="AG62" i="8"/>
  <c r="AE62" i="8"/>
  <c r="AD62" i="8"/>
  <c r="AC62" i="8"/>
  <c r="AA62" i="8"/>
  <c r="Z62" i="8"/>
  <c r="Y62" i="8"/>
  <c r="AQ61" i="8"/>
  <c r="AP61" i="8"/>
  <c r="AO61" i="8"/>
  <c r="AM61" i="8"/>
  <c r="AL61" i="8"/>
  <c r="AK61" i="8"/>
  <c r="AI61" i="8"/>
  <c r="AH61" i="8"/>
  <c r="AG61" i="8"/>
  <c r="AE61" i="8"/>
  <c r="AD61" i="8"/>
  <c r="AC61" i="8"/>
  <c r="AA61" i="8"/>
  <c r="Z61" i="8"/>
  <c r="Y61" i="8"/>
  <c r="AQ60" i="8"/>
  <c r="AP60" i="8"/>
  <c r="AO60" i="8"/>
  <c r="AM60" i="8"/>
  <c r="AL60" i="8"/>
  <c r="AK60" i="8"/>
  <c r="AI60" i="8"/>
  <c r="AH60" i="8"/>
  <c r="AG60" i="8"/>
  <c r="AE60" i="8"/>
  <c r="AD60" i="8"/>
  <c r="AC60" i="8"/>
  <c r="AA60" i="8"/>
  <c r="Z60" i="8"/>
  <c r="Y60" i="8"/>
  <c r="AQ59" i="8"/>
  <c r="AP59" i="8"/>
  <c r="AO59" i="8"/>
  <c r="AM59" i="8"/>
  <c r="AL59" i="8"/>
  <c r="AK59" i="8"/>
  <c r="AI59" i="8"/>
  <c r="AH59" i="8"/>
  <c r="AG59" i="8"/>
  <c r="AE59" i="8"/>
  <c r="AD59" i="8"/>
  <c r="AC59" i="8"/>
  <c r="AA59" i="8"/>
  <c r="Z59" i="8"/>
  <c r="Y59" i="8"/>
  <c r="AQ58" i="8"/>
  <c r="AP58" i="8"/>
  <c r="AO58" i="8"/>
  <c r="AM58" i="8"/>
  <c r="AL58" i="8"/>
  <c r="AK58" i="8"/>
  <c r="AI58" i="8"/>
  <c r="AH58" i="8"/>
  <c r="AG58" i="8"/>
  <c r="AE58" i="8"/>
  <c r="AD58" i="8"/>
  <c r="AC58" i="8"/>
  <c r="AA58" i="8"/>
  <c r="Z58" i="8"/>
  <c r="Y58" i="8"/>
  <c r="AQ57" i="8"/>
  <c r="AP57" i="8"/>
  <c r="AO57" i="8"/>
  <c r="AM57" i="8"/>
  <c r="AL57" i="8"/>
  <c r="AK57" i="8"/>
  <c r="AI57" i="8"/>
  <c r="AH57" i="8"/>
  <c r="AG57" i="8"/>
  <c r="AE57" i="8"/>
  <c r="AD57" i="8"/>
  <c r="AC57" i="8"/>
  <c r="AA57" i="8"/>
  <c r="Z57" i="8"/>
  <c r="Y57" i="8"/>
  <c r="AQ56" i="8"/>
  <c r="AP56" i="8"/>
  <c r="AO56" i="8"/>
  <c r="AM56" i="8"/>
  <c r="AL56" i="8"/>
  <c r="AK56" i="8"/>
  <c r="AI56" i="8"/>
  <c r="AH56" i="8"/>
  <c r="AG56" i="8"/>
  <c r="AE56" i="8"/>
  <c r="AD56" i="8"/>
  <c r="AC56" i="8"/>
  <c r="AA56" i="8"/>
  <c r="Z56" i="8"/>
  <c r="Y56" i="8"/>
  <c r="AQ55" i="8"/>
  <c r="AP55" i="8"/>
  <c r="AO55" i="8"/>
  <c r="AM55" i="8"/>
  <c r="AL55" i="8"/>
  <c r="AK55" i="8"/>
  <c r="AI55" i="8"/>
  <c r="AH55" i="8"/>
  <c r="AG55" i="8"/>
  <c r="AE55" i="8"/>
  <c r="AD55" i="8"/>
  <c r="AC55" i="8"/>
  <c r="AA55" i="8"/>
  <c r="Z55" i="8"/>
  <c r="Y55" i="8"/>
  <c r="AQ54" i="8"/>
  <c r="AP54" i="8"/>
  <c r="AO54" i="8"/>
  <c r="AM54" i="8"/>
  <c r="AL54" i="8"/>
  <c r="AK54" i="8"/>
  <c r="AI54" i="8"/>
  <c r="AH54" i="8"/>
  <c r="AG54" i="8"/>
  <c r="AE54" i="8"/>
  <c r="AD54" i="8"/>
  <c r="AC54" i="8"/>
  <c r="AA54" i="8"/>
  <c r="Z54" i="8"/>
  <c r="Y54" i="8"/>
  <c r="AQ53" i="8"/>
  <c r="AP53" i="8"/>
  <c r="AO53" i="8"/>
  <c r="AM53" i="8"/>
  <c r="AL53" i="8"/>
  <c r="AK53" i="8"/>
  <c r="AI53" i="8"/>
  <c r="AH53" i="8"/>
  <c r="AG53" i="8"/>
  <c r="AE53" i="8"/>
  <c r="AD53" i="8"/>
  <c r="AC53" i="8"/>
  <c r="AA53" i="8"/>
  <c r="Z53" i="8"/>
  <c r="Y53" i="8"/>
  <c r="AQ52" i="8"/>
  <c r="AP52" i="8"/>
  <c r="AO52" i="8"/>
  <c r="AM52" i="8"/>
  <c r="AL52" i="8"/>
  <c r="AK52" i="8"/>
  <c r="AI52" i="8"/>
  <c r="AH52" i="8"/>
  <c r="AG52" i="8"/>
  <c r="AE52" i="8"/>
  <c r="AD52" i="8"/>
  <c r="AC52" i="8"/>
  <c r="AA52" i="8"/>
  <c r="Z52" i="8"/>
  <c r="Y52" i="8"/>
  <c r="AQ51" i="8"/>
  <c r="AP51" i="8"/>
  <c r="AO51" i="8"/>
  <c r="AM51" i="8"/>
  <c r="AL51" i="8"/>
  <c r="AK51" i="8"/>
  <c r="AI51" i="8"/>
  <c r="AH51" i="8"/>
  <c r="AG51" i="8"/>
  <c r="AE51" i="8"/>
  <c r="AD51" i="8"/>
  <c r="AC51" i="8"/>
  <c r="AA51" i="8"/>
  <c r="Z51" i="8"/>
  <c r="Y51" i="8"/>
  <c r="AQ50" i="8"/>
  <c r="AP50" i="8"/>
  <c r="AO50" i="8"/>
  <c r="AM50" i="8"/>
  <c r="AL50" i="8"/>
  <c r="AK50" i="8"/>
  <c r="AI50" i="8"/>
  <c r="AH50" i="8"/>
  <c r="AG50" i="8"/>
  <c r="AE50" i="8"/>
  <c r="AD50" i="8"/>
  <c r="AC50" i="8"/>
  <c r="AA50" i="8"/>
  <c r="Z50" i="8"/>
  <c r="Y50" i="8"/>
  <c r="AQ49" i="8"/>
  <c r="AP49" i="8"/>
  <c r="AO49" i="8"/>
  <c r="AM49" i="8"/>
  <c r="AL49" i="8"/>
  <c r="AK49" i="8"/>
  <c r="AI49" i="8"/>
  <c r="AH49" i="8"/>
  <c r="AG49" i="8"/>
  <c r="AE49" i="8"/>
  <c r="AD49" i="8"/>
  <c r="AC49" i="8"/>
  <c r="AA49" i="8"/>
  <c r="Z49" i="8"/>
  <c r="Y49" i="8"/>
  <c r="AQ48" i="8"/>
  <c r="AP48" i="8"/>
  <c r="AO48" i="8"/>
  <c r="AM48" i="8"/>
  <c r="AL48" i="8"/>
  <c r="AK48" i="8"/>
  <c r="AI48" i="8"/>
  <c r="AH48" i="8"/>
  <c r="AG48" i="8"/>
  <c r="AE48" i="8"/>
  <c r="AD48" i="8"/>
  <c r="AC48" i="8"/>
  <c r="AA48" i="8"/>
  <c r="Z48" i="8"/>
  <c r="Y48" i="8"/>
  <c r="AQ47" i="8"/>
  <c r="AP47" i="8"/>
  <c r="AO47" i="8"/>
  <c r="AM47" i="8"/>
  <c r="AL47" i="8"/>
  <c r="AK47" i="8"/>
  <c r="AI47" i="8"/>
  <c r="AH47" i="8"/>
  <c r="AG47" i="8"/>
  <c r="AE47" i="8"/>
  <c r="AD47" i="8"/>
  <c r="AC47" i="8"/>
  <c r="AA47" i="8"/>
  <c r="Z47" i="8"/>
  <c r="Y47" i="8"/>
  <c r="AQ46" i="8"/>
  <c r="AP46" i="8"/>
  <c r="AO46" i="8"/>
  <c r="AM46" i="8"/>
  <c r="AL46" i="8"/>
  <c r="AK46" i="8"/>
  <c r="AI46" i="8"/>
  <c r="AH46" i="8"/>
  <c r="AG46" i="8"/>
  <c r="AE46" i="8"/>
  <c r="AD46" i="8"/>
  <c r="AC46" i="8"/>
  <c r="AA46" i="8"/>
  <c r="Z46" i="8"/>
  <c r="Y46" i="8"/>
  <c r="AQ45" i="8"/>
  <c r="AP45" i="8"/>
  <c r="AO45" i="8"/>
  <c r="AM45" i="8"/>
  <c r="AL45" i="8"/>
  <c r="AK45" i="8"/>
  <c r="AI45" i="8"/>
  <c r="AH45" i="8"/>
  <c r="AG45" i="8"/>
  <c r="AE45" i="8"/>
  <c r="AD45" i="8"/>
  <c r="AC45" i="8"/>
  <c r="AA45" i="8"/>
  <c r="Z45" i="8"/>
  <c r="Y45" i="8"/>
  <c r="AQ44" i="8"/>
  <c r="AP44" i="8"/>
  <c r="AO44" i="8"/>
  <c r="AM44" i="8"/>
  <c r="AL44" i="8"/>
  <c r="AK44" i="8"/>
  <c r="AI44" i="8"/>
  <c r="AH44" i="8"/>
  <c r="AG44" i="8"/>
  <c r="AE44" i="8"/>
  <c r="AD44" i="8"/>
  <c r="AC44" i="8"/>
  <c r="AA44" i="8"/>
  <c r="Z44" i="8"/>
  <c r="Y44" i="8"/>
  <c r="AQ43" i="8"/>
  <c r="AP43" i="8"/>
  <c r="AO43" i="8"/>
  <c r="AM43" i="8"/>
  <c r="AL43" i="8"/>
  <c r="AK43" i="8"/>
  <c r="AI43" i="8"/>
  <c r="AH43" i="8"/>
  <c r="AG43" i="8"/>
  <c r="AE43" i="8"/>
  <c r="AD43" i="8"/>
  <c r="AC43" i="8"/>
  <c r="AA43" i="8"/>
  <c r="Z43" i="8"/>
  <c r="Y43" i="8"/>
  <c r="AQ42" i="8"/>
  <c r="AP42" i="8"/>
  <c r="AO42" i="8"/>
  <c r="AM42" i="8"/>
  <c r="AL42" i="8"/>
  <c r="AK42" i="8"/>
  <c r="AI42" i="8"/>
  <c r="AH42" i="8"/>
  <c r="AG42" i="8"/>
  <c r="AE42" i="8"/>
  <c r="AD42" i="8"/>
  <c r="AC42" i="8"/>
  <c r="AA42" i="8"/>
  <c r="Z42" i="8"/>
  <c r="Y42" i="8"/>
  <c r="AQ41" i="8"/>
  <c r="AP41" i="8"/>
  <c r="AO41" i="8"/>
  <c r="AM41" i="8"/>
  <c r="AL41" i="8"/>
  <c r="AK41" i="8"/>
  <c r="AI41" i="8"/>
  <c r="AH41" i="8"/>
  <c r="AG41" i="8"/>
  <c r="AE41" i="8"/>
  <c r="AD41" i="8"/>
  <c r="AC41" i="8"/>
  <c r="AA41" i="8"/>
  <c r="Z41" i="8"/>
  <c r="Y41" i="8"/>
  <c r="AQ40" i="8"/>
  <c r="AP40" i="8"/>
  <c r="AO40" i="8"/>
  <c r="AM40" i="8"/>
  <c r="AL40" i="8"/>
  <c r="AK40" i="8"/>
  <c r="AI40" i="8"/>
  <c r="AH40" i="8"/>
  <c r="AG40" i="8"/>
  <c r="AE40" i="8"/>
  <c r="AD40" i="8"/>
  <c r="AC40" i="8"/>
  <c r="AA40" i="8"/>
  <c r="Z40" i="8"/>
  <c r="Y40" i="8"/>
  <c r="AQ39" i="8"/>
  <c r="AP39" i="8"/>
  <c r="AO39" i="8"/>
  <c r="AM39" i="8"/>
  <c r="AL39" i="8"/>
  <c r="AK39" i="8"/>
  <c r="AI39" i="8"/>
  <c r="AH39" i="8"/>
  <c r="AG39" i="8"/>
  <c r="AE39" i="8"/>
  <c r="AD39" i="8"/>
  <c r="AC39" i="8"/>
  <c r="AA39" i="8"/>
  <c r="Z39" i="8"/>
  <c r="Y39" i="8"/>
  <c r="AQ38" i="8"/>
  <c r="AP38" i="8"/>
  <c r="AO38" i="8"/>
  <c r="AM38" i="8"/>
  <c r="AL38" i="8"/>
  <c r="AK38" i="8"/>
  <c r="AI38" i="8"/>
  <c r="AH38" i="8"/>
  <c r="AG38" i="8"/>
  <c r="AE38" i="8"/>
  <c r="AD38" i="8"/>
  <c r="AC38" i="8"/>
  <c r="AA38" i="8"/>
  <c r="Z38" i="8"/>
  <c r="Y38" i="8"/>
  <c r="AQ37" i="8"/>
  <c r="AP37" i="8"/>
  <c r="AO37" i="8"/>
  <c r="AM37" i="8"/>
  <c r="AL37" i="8"/>
  <c r="AK37" i="8"/>
  <c r="AI37" i="8"/>
  <c r="AH37" i="8"/>
  <c r="AG37" i="8"/>
  <c r="AE37" i="8"/>
  <c r="AD37" i="8"/>
  <c r="AC37" i="8"/>
  <c r="AA37" i="8"/>
  <c r="Z37" i="8"/>
  <c r="Y37" i="8"/>
  <c r="AQ36" i="8"/>
  <c r="AP36" i="8"/>
  <c r="AO36" i="8"/>
  <c r="AM36" i="8"/>
  <c r="AL36" i="8"/>
  <c r="AK36" i="8"/>
  <c r="AI36" i="8"/>
  <c r="AH36" i="8"/>
  <c r="AG36" i="8"/>
  <c r="AE36" i="8"/>
  <c r="AD36" i="8"/>
  <c r="AC36" i="8"/>
  <c r="AA36" i="8"/>
  <c r="Z36" i="8"/>
  <c r="Y36" i="8"/>
  <c r="AQ35" i="8"/>
  <c r="AP35" i="8"/>
  <c r="AO35" i="8"/>
  <c r="AM35" i="8"/>
  <c r="AL35" i="8"/>
  <c r="AK35" i="8"/>
  <c r="AI35" i="8"/>
  <c r="AH35" i="8"/>
  <c r="AG35" i="8"/>
  <c r="AE35" i="8"/>
  <c r="AD35" i="8"/>
  <c r="AC35" i="8"/>
  <c r="AA35" i="8"/>
  <c r="Z35" i="8"/>
  <c r="Y35" i="8"/>
  <c r="AQ34" i="8"/>
  <c r="AP34" i="8"/>
  <c r="AO34" i="8"/>
  <c r="AM34" i="8"/>
  <c r="AL34" i="8"/>
  <c r="AK34" i="8"/>
  <c r="AI34" i="8"/>
  <c r="AH34" i="8"/>
  <c r="AG34" i="8"/>
  <c r="AE34" i="8"/>
  <c r="AD34" i="8"/>
  <c r="AC34" i="8"/>
  <c r="AA34" i="8"/>
  <c r="Z34" i="8"/>
  <c r="Y34" i="8"/>
  <c r="AQ33" i="8"/>
  <c r="AP33" i="8"/>
  <c r="AO33" i="8"/>
  <c r="AM33" i="8"/>
  <c r="AL33" i="8"/>
  <c r="AK33" i="8"/>
  <c r="AI33" i="8"/>
  <c r="AH33" i="8"/>
  <c r="AG33" i="8"/>
  <c r="AE33" i="8"/>
  <c r="AD33" i="8"/>
  <c r="AC33" i="8"/>
  <c r="AA33" i="8"/>
  <c r="Z33" i="8"/>
  <c r="Y33" i="8"/>
  <c r="AQ32" i="8"/>
  <c r="AP32" i="8"/>
  <c r="AO32" i="8"/>
  <c r="AM32" i="8"/>
  <c r="AL32" i="8"/>
  <c r="AK32" i="8"/>
  <c r="AI32" i="8"/>
  <c r="AH32" i="8"/>
  <c r="AG32" i="8"/>
  <c r="AE32" i="8"/>
  <c r="AD32" i="8"/>
  <c r="AC32" i="8"/>
  <c r="AA32" i="8"/>
  <c r="Z32" i="8"/>
  <c r="Y32" i="8"/>
  <c r="AQ31" i="8"/>
  <c r="AP31" i="8"/>
  <c r="AO31" i="8"/>
  <c r="AM31" i="8"/>
  <c r="AL31" i="8"/>
  <c r="AK31" i="8"/>
  <c r="AI31" i="8"/>
  <c r="AH31" i="8"/>
  <c r="AG31" i="8"/>
  <c r="AE31" i="8"/>
  <c r="AD31" i="8"/>
  <c r="AC31" i="8"/>
  <c r="AA31" i="8"/>
  <c r="Z31" i="8"/>
  <c r="Y31" i="8"/>
  <c r="AQ30" i="8"/>
  <c r="AP30" i="8"/>
  <c r="AO30" i="8"/>
  <c r="AM30" i="8"/>
  <c r="AL30" i="8"/>
  <c r="AK30" i="8"/>
  <c r="AI30" i="8"/>
  <c r="AH30" i="8"/>
  <c r="AG30" i="8"/>
  <c r="AE30" i="8"/>
  <c r="AD30" i="8"/>
  <c r="AC30" i="8"/>
  <c r="AA30" i="8"/>
  <c r="Z30" i="8"/>
  <c r="Y30" i="8"/>
  <c r="AQ29" i="8"/>
  <c r="AP29" i="8"/>
  <c r="AO29" i="8"/>
  <c r="AM29" i="8"/>
  <c r="AL29" i="8"/>
  <c r="AK29" i="8"/>
  <c r="AI29" i="8"/>
  <c r="AH29" i="8"/>
  <c r="AG29" i="8"/>
  <c r="AE29" i="8"/>
  <c r="AD29" i="8"/>
  <c r="AC29" i="8"/>
  <c r="AA29" i="8"/>
  <c r="Z29" i="8"/>
  <c r="Y29" i="8"/>
  <c r="AQ28" i="8"/>
  <c r="AP28" i="8"/>
  <c r="AO28" i="8"/>
  <c r="AM28" i="8"/>
  <c r="AL28" i="8"/>
  <c r="AK28" i="8"/>
  <c r="AI28" i="8"/>
  <c r="AH28" i="8"/>
  <c r="AG28" i="8"/>
  <c r="AE28" i="8"/>
  <c r="AD28" i="8"/>
  <c r="AC28" i="8"/>
  <c r="AA28" i="8"/>
  <c r="Z28" i="8"/>
  <c r="Y28" i="8"/>
  <c r="AQ27" i="8"/>
  <c r="AP27" i="8"/>
  <c r="AO27" i="8"/>
  <c r="AM27" i="8"/>
  <c r="AL27" i="8"/>
  <c r="AK27" i="8"/>
  <c r="AI27" i="8"/>
  <c r="AH27" i="8"/>
  <c r="AG27" i="8"/>
  <c r="AE27" i="8"/>
  <c r="AD27" i="8"/>
  <c r="AC27" i="8"/>
  <c r="AA27" i="8"/>
  <c r="Z27" i="8"/>
  <c r="Y27" i="8"/>
  <c r="AQ26" i="8"/>
  <c r="AP26" i="8"/>
  <c r="AO26" i="8"/>
  <c r="AM26" i="8"/>
  <c r="AL26" i="8"/>
  <c r="AK26" i="8"/>
  <c r="AI26" i="8"/>
  <c r="AH26" i="8"/>
  <c r="AG26" i="8"/>
  <c r="AE26" i="8"/>
  <c r="AD26" i="8"/>
  <c r="AC26" i="8"/>
  <c r="AA26" i="8"/>
  <c r="Z26" i="8"/>
  <c r="Y26" i="8"/>
  <c r="AQ25" i="8"/>
  <c r="AP25" i="8"/>
  <c r="AO25" i="8"/>
  <c r="AM25" i="8"/>
  <c r="AL25" i="8"/>
  <c r="AK25" i="8"/>
  <c r="AI25" i="8"/>
  <c r="AH25" i="8"/>
  <c r="AG25" i="8"/>
  <c r="AE25" i="8"/>
  <c r="AD25" i="8"/>
  <c r="AC25" i="8"/>
  <c r="AA25" i="8"/>
  <c r="Z25" i="8"/>
  <c r="Y25" i="8"/>
  <c r="AQ24" i="8"/>
  <c r="AP24" i="8"/>
  <c r="AO24" i="8"/>
  <c r="AM24" i="8"/>
  <c r="AL24" i="8"/>
  <c r="AK24" i="8"/>
  <c r="AI24" i="8"/>
  <c r="AH24" i="8"/>
  <c r="AG24" i="8"/>
  <c r="AE24" i="8"/>
  <c r="AD24" i="8"/>
  <c r="AC24" i="8"/>
  <c r="AA24" i="8"/>
  <c r="Z24" i="8"/>
  <c r="Y24" i="8"/>
  <c r="AQ23" i="8"/>
  <c r="AP23" i="8"/>
  <c r="AO23" i="8"/>
  <c r="AM23" i="8"/>
  <c r="AL23" i="8"/>
  <c r="AK23" i="8"/>
  <c r="AI23" i="8"/>
  <c r="AH23" i="8"/>
  <c r="AG23" i="8"/>
  <c r="AE23" i="8"/>
  <c r="AD23" i="8"/>
  <c r="AC23" i="8"/>
  <c r="AA23" i="8"/>
  <c r="Z23" i="8"/>
  <c r="Y23" i="8"/>
  <c r="AQ22" i="8"/>
  <c r="AP22" i="8"/>
  <c r="AO22" i="8"/>
  <c r="AM22" i="8"/>
  <c r="AL22" i="8"/>
  <c r="AK22" i="8"/>
  <c r="AI22" i="8"/>
  <c r="AH22" i="8"/>
  <c r="AG22" i="8"/>
  <c r="AE22" i="8"/>
  <c r="AD22" i="8"/>
  <c r="AC22" i="8"/>
  <c r="AA22" i="8"/>
  <c r="Z22" i="8"/>
  <c r="Y22" i="8"/>
  <c r="AQ21" i="8"/>
  <c r="AP21" i="8"/>
  <c r="AO21" i="8"/>
  <c r="AM21" i="8"/>
  <c r="AL21" i="8"/>
  <c r="AK21" i="8"/>
  <c r="AI21" i="8"/>
  <c r="AH21" i="8"/>
  <c r="AG21" i="8"/>
  <c r="AE21" i="8"/>
  <c r="AD21" i="8"/>
  <c r="AC21" i="8"/>
  <c r="AA21" i="8"/>
  <c r="Z21" i="8"/>
  <c r="Y21" i="8"/>
  <c r="AQ20" i="8"/>
  <c r="AP20" i="8"/>
  <c r="AO20" i="8"/>
  <c r="AM20" i="8"/>
  <c r="AL20" i="8"/>
  <c r="AK20" i="8"/>
  <c r="AI20" i="8"/>
  <c r="AH20" i="8"/>
  <c r="AG20" i="8"/>
  <c r="AE20" i="8"/>
  <c r="AD20" i="8"/>
  <c r="AC20" i="8"/>
  <c r="AA20" i="8"/>
  <c r="Z20" i="8"/>
  <c r="Y20" i="8"/>
  <c r="AQ19" i="8"/>
  <c r="AP19" i="8"/>
  <c r="AO19" i="8"/>
  <c r="AM19" i="8"/>
  <c r="AL19" i="8"/>
  <c r="AK19" i="8"/>
  <c r="AI19" i="8"/>
  <c r="AH19" i="8"/>
  <c r="AG19" i="8"/>
  <c r="AE19" i="8"/>
  <c r="AD19" i="8"/>
  <c r="AC19" i="8"/>
  <c r="AA19" i="8"/>
  <c r="Z19" i="8"/>
  <c r="Y19" i="8"/>
  <c r="AQ18" i="8"/>
  <c r="AP18" i="8"/>
  <c r="AO18" i="8"/>
  <c r="AM18" i="8"/>
  <c r="AL18" i="8"/>
  <c r="AK18" i="8"/>
  <c r="AI18" i="8"/>
  <c r="AH18" i="8"/>
  <c r="AG18" i="8"/>
  <c r="AE18" i="8"/>
  <c r="AD18" i="8"/>
  <c r="AC18" i="8"/>
  <c r="AA18" i="8"/>
  <c r="Z18" i="8"/>
  <c r="Y18" i="8"/>
  <c r="AQ17" i="8"/>
  <c r="AP17" i="8"/>
  <c r="AO17" i="8"/>
  <c r="AM17" i="8"/>
  <c r="AL17" i="8"/>
  <c r="AK17" i="8"/>
  <c r="AI17" i="8"/>
  <c r="AH17" i="8"/>
  <c r="AG17" i="8"/>
  <c r="AE17" i="8"/>
  <c r="AD17" i="8"/>
  <c r="AC17" i="8"/>
  <c r="AA17" i="8"/>
  <c r="Z17" i="8"/>
  <c r="Y17" i="8"/>
  <c r="AQ16" i="8"/>
  <c r="AP16" i="8"/>
  <c r="AO16" i="8"/>
  <c r="AM16" i="8"/>
  <c r="AL16" i="8"/>
  <c r="AK16" i="8"/>
  <c r="AI16" i="8"/>
  <c r="AH16" i="8"/>
  <c r="AG16" i="8"/>
  <c r="AE16" i="8"/>
  <c r="AD16" i="8"/>
  <c r="AC16" i="8"/>
  <c r="AA16" i="8"/>
  <c r="Z16" i="8"/>
  <c r="Y16" i="8"/>
  <c r="AQ15" i="8"/>
  <c r="AP15" i="8"/>
  <c r="AO15" i="8"/>
  <c r="AM15" i="8"/>
  <c r="AL15" i="8"/>
  <c r="AK15" i="8"/>
  <c r="AI15" i="8"/>
  <c r="AH15" i="8"/>
  <c r="AG15" i="8"/>
  <c r="AE15" i="8"/>
  <c r="AD15" i="8"/>
  <c r="AC15" i="8"/>
  <c r="AA15" i="8"/>
  <c r="Z15" i="8"/>
  <c r="Y15" i="8"/>
  <c r="AQ14" i="8"/>
  <c r="AP14" i="8"/>
  <c r="AO14" i="8"/>
  <c r="AM14" i="8"/>
  <c r="AL14" i="8"/>
  <c r="AK14" i="8"/>
  <c r="AI14" i="8"/>
  <c r="AH14" i="8"/>
  <c r="AG14" i="8"/>
  <c r="AE14" i="8"/>
  <c r="AD14" i="8"/>
  <c r="AC14" i="8"/>
  <c r="AA14" i="8"/>
  <c r="Z14" i="8"/>
  <c r="Y14" i="8"/>
  <c r="AQ13" i="8"/>
  <c r="AP13" i="8"/>
  <c r="AO13" i="8"/>
  <c r="AM13" i="8"/>
  <c r="AL13" i="8"/>
  <c r="AK13" i="8"/>
  <c r="AI13" i="8"/>
  <c r="AH13" i="8"/>
  <c r="AG13" i="8"/>
  <c r="AE13" i="8"/>
  <c r="AD13" i="8"/>
  <c r="AC13" i="8"/>
  <c r="AA13" i="8"/>
  <c r="Z13" i="8"/>
  <c r="Y13" i="8"/>
  <c r="AQ12" i="8"/>
  <c r="AP12" i="8"/>
  <c r="AO12" i="8"/>
  <c r="AM12" i="8"/>
  <c r="AL12" i="8"/>
  <c r="AK12" i="8"/>
  <c r="AI12" i="8"/>
  <c r="AH12" i="8"/>
  <c r="AG12" i="8"/>
  <c r="AE12" i="8"/>
  <c r="AD12" i="8"/>
  <c r="AC12" i="8"/>
  <c r="AA12" i="8"/>
  <c r="Z12" i="8"/>
  <c r="Y12" i="8"/>
  <c r="AQ11" i="8"/>
  <c r="AP11" i="8"/>
  <c r="AO11" i="8"/>
  <c r="AM11" i="8"/>
  <c r="AL11" i="8"/>
  <c r="AK11" i="8"/>
  <c r="AI11" i="8"/>
  <c r="AH11" i="8"/>
  <c r="AG11" i="8"/>
  <c r="AE11" i="8"/>
  <c r="AD11" i="8"/>
  <c r="AC11" i="8"/>
  <c r="AA11" i="8"/>
  <c r="Z11" i="8"/>
  <c r="Y11" i="8"/>
  <c r="AQ10" i="8"/>
  <c r="AP10" i="8"/>
  <c r="AO10" i="8"/>
  <c r="AM10" i="8"/>
  <c r="AL10" i="8"/>
  <c r="AK10" i="8"/>
  <c r="AI10" i="8"/>
  <c r="AH10" i="8"/>
  <c r="AG10" i="8"/>
  <c r="AE10" i="8"/>
  <c r="AD10" i="8"/>
  <c r="AC10" i="8"/>
  <c r="AA10" i="8"/>
  <c r="Z10" i="8"/>
  <c r="Y10" i="8"/>
  <c r="R9" i="8"/>
  <c r="Q9" i="8"/>
  <c r="N9" i="8"/>
  <c r="J9" i="8"/>
  <c r="F9" i="8"/>
  <c r="C9" i="8"/>
  <c r="AI9" i="8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35" i="6"/>
  <c r="K35" i="6" s="1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J42" i="6"/>
  <c r="K42" i="6" s="1"/>
  <c r="J43" i="6"/>
  <c r="K43" i="6" s="1"/>
  <c r="J44" i="6"/>
  <c r="K44" i="6" s="1"/>
  <c r="J45" i="6"/>
  <c r="K45" i="6" s="1"/>
  <c r="J46" i="6"/>
  <c r="K46" i="6" s="1"/>
  <c r="J47" i="6"/>
  <c r="K47" i="6" s="1"/>
  <c r="J48" i="6"/>
  <c r="K48" i="6" s="1"/>
  <c r="J49" i="6"/>
  <c r="K49" i="6" s="1"/>
  <c r="J50" i="6"/>
  <c r="K50" i="6" s="1"/>
  <c r="J51" i="6"/>
  <c r="K51" i="6" s="1"/>
  <c r="J52" i="6"/>
  <c r="K52" i="6" s="1"/>
  <c r="J53" i="6"/>
  <c r="K53" i="6" s="1"/>
  <c r="J54" i="6"/>
  <c r="K54" i="6" s="1"/>
  <c r="J55" i="6"/>
  <c r="K55" i="6" s="1"/>
  <c r="J56" i="6"/>
  <c r="K56" i="6" s="1"/>
  <c r="J57" i="6"/>
  <c r="K57" i="6" s="1"/>
  <c r="J58" i="6"/>
  <c r="K58" i="6" s="1"/>
  <c r="J59" i="6"/>
  <c r="K59" i="6" s="1"/>
  <c r="J60" i="6"/>
  <c r="K60" i="6" s="1"/>
  <c r="J61" i="6"/>
  <c r="K61" i="6" s="1"/>
  <c r="J62" i="6"/>
  <c r="K62" i="6" s="1"/>
  <c r="J63" i="6"/>
  <c r="K63" i="6" s="1"/>
  <c r="J64" i="6"/>
  <c r="K64" i="6" s="1"/>
  <c r="J65" i="6"/>
  <c r="K65" i="6" s="1"/>
  <c r="J66" i="6"/>
  <c r="K66" i="6" s="1"/>
  <c r="J67" i="6"/>
  <c r="K67" i="6" s="1"/>
  <c r="J68" i="6"/>
  <c r="K68" i="6" s="1"/>
  <c r="J69" i="6"/>
  <c r="K69" i="6" s="1"/>
  <c r="J70" i="6"/>
  <c r="K70" i="6" s="1"/>
  <c r="J71" i="6"/>
  <c r="K71" i="6" s="1"/>
  <c r="J72" i="6"/>
  <c r="K72" i="6" s="1"/>
  <c r="J73" i="6"/>
  <c r="K73" i="6" s="1"/>
  <c r="J74" i="6"/>
  <c r="K74" i="6" s="1"/>
  <c r="J75" i="6"/>
  <c r="K75" i="6" s="1"/>
  <c r="J76" i="6"/>
  <c r="K76" i="6" s="1"/>
  <c r="J77" i="6"/>
  <c r="K77" i="6" s="1"/>
  <c r="J78" i="6"/>
  <c r="K78" i="6" s="1"/>
  <c r="J79" i="6"/>
  <c r="K79" i="6" s="1"/>
  <c r="J80" i="6"/>
  <c r="K80" i="6" s="1"/>
  <c r="J81" i="6"/>
  <c r="K81" i="6" s="1"/>
  <c r="J82" i="6"/>
  <c r="K82" i="6" s="1"/>
  <c r="J83" i="6"/>
  <c r="K83" i="6" s="1"/>
  <c r="J84" i="6"/>
  <c r="K84" i="6" s="1"/>
  <c r="J85" i="6"/>
  <c r="K85" i="6" s="1"/>
  <c r="J86" i="6"/>
  <c r="K86" i="6" s="1"/>
  <c r="J87" i="6"/>
  <c r="K87" i="6" s="1"/>
  <c r="J88" i="6"/>
  <c r="K88" i="6" s="1"/>
  <c r="J89" i="6"/>
  <c r="K89" i="6" s="1"/>
  <c r="J90" i="6"/>
  <c r="K90" i="6" s="1"/>
  <c r="J91" i="6"/>
  <c r="K91" i="6" s="1"/>
  <c r="J92" i="6"/>
  <c r="K92" i="6" s="1"/>
  <c r="J93" i="6"/>
  <c r="K93" i="6" s="1"/>
  <c r="J94" i="6"/>
  <c r="K94" i="6" s="1"/>
  <c r="J95" i="6"/>
  <c r="K95" i="6" s="1"/>
  <c r="J96" i="6"/>
  <c r="K96" i="6" s="1"/>
  <c r="J97" i="6"/>
  <c r="K97" i="6" s="1"/>
  <c r="J98" i="6"/>
  <c r="K98" i="6" s="1"/>
  <c r="J99" i="6"/>
  <c r="K99" i="6" s="1"/>
  <c r="J100" i="6"/>
  <c r="K100" i="6" s="1"/>
  <c r="J101" i="6"/>
  <c r="K101" i="6" s="1"/>
  <c r="J102" i="6"/>
  <c r="K102" i="6" s="1"/>
  <c r="J103" i="6"/>
  <c r="K103" i="6" s="1"/>
  <c r="J104" i="6"/>
  <c r="K104" i="6" s="1"/>
  <c r="J105" i="6"/>
  <c r="K105" i="6" s="1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J112" i="6"/>
  <c r="K112" i="6" s="1"/>
  <c r="J113" i="6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22" i="6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J137" i="6"/>
  <c r="K137" i="6" s="1"/>
  <c r="J138" i="6"/>
  <c r="K138" i="6" s="1"/>
  <c r="J139" i="6"/>
  <c r="K139" i="6" s="1"/>
  <c r="J140" i="6"/>
  <c r="K140" i="6" s="1"/>
  <c r="J141" i="6"/>
  <c r="K141" i="6" s="1"/>
  <c r="J142" i="6"/>
  <c r="K142" i="6" s="1"/>
  <c r="J143" i="6"/>
  <c r="K143" i="6" s="1"/>
  <c r="J144" i="6"/>
  <c r="K144" i="6" s="1"/>
  <c r="J145" i="6"/>
  <c r="K145" i="6" s="1"/>
  <c r="J146" i="6"/>
  <c r="K146" i="6" s="1"/>
  <c r="J147" i="6"/>
  <c r="K147" i="6" s="1"/>
  <c r="J148" i="6"/>
  <c r="K148" i="6" s="1"/>
  <c r="J149" i="6"/>
  <c r="K149" i="6" s="1"/>
  <c r="J150" i="6"/>
  <c r="K150" i="6" s="1"/>
  <c r="J151" i="6"/>
  <c r="K151" i="6" s="1"/>
  <c r="J152" i="6"/>
  <c r="K152" i="6" s="1"/>
  <c r="J153" i="6"/>
  <c r="K153" i="6" s="1"/>
  <c r="J154" i="6"/>
  <c r="K154" i="6" s="1"/>
  <c r="J155" i="6"/>
  <c r="K155" i="6" s="1"/>
  <c r="J156" i="6"/>
  <c r="K156" i="6" s="1"/>
  <c r="J157" i="6"/>
  <c r="K157" i="6" s="1"/>
  <c r="J158" i="6"/>
  <c r="K158" i="6" s="1"/>
  <c r="J159" i="6"/>
  <c r="K159" i="6" s="1"/>
  <c r="J160" i="6"/>
  <c r="K160" i="6" s="1"/>
  <c r="J161" i="6"/>
  <c r="K161" i="6" s="1"/>
  <c r="J162" i="6"/>
  <c r="K162" i="6" s="1"/>
  <c r="J163" i="6"/>
  <c r="K163" i="6" s="1"/>
  <c r="J164" i="6"/>
  <c r="K164" i="6" s="1"/>
  <c r="J165" i="6"/>
  <c r="K165" i="6" s="1"/>
  <c r="J166" i="6"/>
  <c r="K166" i="6" s="1"/>
  <c r="J167" i="6"/>
  <c r="K167" i="6" s="1"/>
  <c r="J168" i="6"/>
  <c r="K168" i="6" s="1"/>
  <c r="J169" i="6"/>
  <c r="K169" i="6" s="1"/>
  <c r="J170" i="6"/>
  <c r="K170" i="6" s="1"/>
  <c r="J171" i="6"/>
  <c r="K171" i="6" s="1"/>
  <c r="J172" i="6"/>
  <c r="K172" i="6" s="1"/>
  <c r="J173" i="6"/>
  <c r="K173" i="6" s="1"/>
  <c r="J174" i="6"/>
  <c r="K174" i="6" s="1"/>
  <c r="J175" i="6"/>
  <c r="K175" i="6" s="1"/>
  <c r="J176" i="6"/>
  <c r="K176" i="6" s="1"/>
  <c r="J177" i="6"/>
  <c r="K177" i="6" s="1"/>
  <c r="J178" i="6"/>
  <c r="K178" i="6" s="1"/>
  <c r="J179" i="6"/>
  <c r="K179" i="6" s="1"/>
  <c r="J180" i="6"/>
  <c r="K180" i="6" s="1"/>
  <c r="J181" i="6"/>
  <c r="K181" i="6" s="1"/>
  <c r="J182" i="6"/>
  <c r="K182" i="6" s="1"/>
  <c r="J183" i="6"/>
  <c r="K183" i="6" s="1"/>
  <c r="J184" i="6"/>
  <c r="K184" i="6" s="1"/>
  <c r="J185" i="6"/>
  <c r="K185" i="6" s="1"/>
  <c r="J186" i="6"/>
  <c r="K186" i="6" s="1"/>
  <c r="J187" i="6"/>
  <c r="K187" i="6" s="1"/>
  <c r="J188" i="6"/>
  <c r="K188" i="6" s="1"/>
  <c r="J189" i="6"/>
  <c r="K189" i="6" s="1"/>
  <c r="J190" i="6"/>
  <c r="K190" i="6" s="1"/>
  <c r="J191" i="6"/>
  <c r="K191" i="6" s="1"/>
  <c r="J192" i="6"/>
  <c r="K192" i="6" s="1"/>
  <c r="J193" i="6"/>
  <c r="K193" i="6" s="1"/>
  <c r="J194" i="6"/>
  <c r="K194" i="6" s="1"/>
  <c r="J195" i="6"/>
  <c r="K195" i="6" s="1"/>
  <c r="J196" i="6"/>
  <c r="K196" i="6" s="1"/>
  <c r="J197" i="6"/>
  <c r="K197" i="6" s="1"/>
  <c r="J198" i="6"/>
  <c r="K198" i="6" s="1"/>
  <c r="J199" i="6"/>
  <c r="K199" i="6" s="1"/>
  <c r="J200" i="6"/>
  <c r="K200" i="6" s="1"/>
  <c r="J201" i="6"/>
  <c r="K201" i="6" s="1"/>
  <c r="J202" i="6"/>
  <c r="K202" i="6" s="1"/>
  <c r="J203" i="6"/>
  <c r="K203" i="6" s="1"/>
  <c r="J204" i="6"/>
  <c r="K204" i="6" s="1"/>
  <c r="J205" i="6"/>
  <c r="K205" i="6" s="1"/>
  <c r="J206" i="6"/>
  <c r="K206" i="6" s="1"/>
  <c r="J207" i="6"/>
  <c r="K207" i="6" s="1"/>
  <c r="J208" i="6"/>
  <c r="K208" i="6" s="1"/>
  <c r="J209" i="6"/>
  <c r="K209" i="6" s="1"/>
  <c r="J210" i="6"/>
  <c r="K210" i="6" s="1"/>
  <c r="J211" i="6"/>
  <c r="K211" i="6" s="1"/>
  <c r="J212" i="6"/>
  <c r="K212" i="6" s="1"/>
  <c r="J213" i="6"/>
  <c r="K213" i="6" s="1"/>
  <c r="J214" i="6"/>
  <c r="K214" i="6" s="1"/>
  <c r="J215" i="6"/>
  <c r="K215" i="6" s="1"/>
  <c r="J216" i="6"/>
  <c r="K216" i="6" s="1"/>
  <c r="J217" i="6"/>
  <c r="K217" i="6" s="1"/>
  <c r="J218" i="6"/>
  <c r="K218" i="6" s="1"/>
  <c r="J219" i="6"/>
  <c r="K219" i="6" s="1"/>
  <c r="J220" i="6"/>
  <c r="K220" i="6" s="1"/>
  <c r="J221" i="6"/>
  <c r="K221" i="6" s="1"/>
  <c r="J222" i="6"/>
  <c r="K222" i="6" s="1"/>
  <c r="J223" i="6"/>
  <c r="K223" i="6" s="1"/>
  <c r="J224" i="6"/>
  <c r="K224" i="6" s="1"/>
  <c r="J225" i="6"/>
  <c r="K225" i="6" s="1"/>
  <c r="J226" i="6"/>
  <c r="K226" i="6" s="1"/>
  <c r="J227" i="6"/>
  <c r="K227" i="6" s="1"/>
  <c r="J228" i="6"/>
  <c r="K228" i="6" s="1"/>
  <c r="J229" i="6"/>
  <c r="K229" i="6" s="1"/>
  <c r="J230" i="6"/>
  <c r="K230" i="6" s="1"/>
  <c r="J231" i="6"/>
  <c r="K231" i="6" s="1"/>
  <c r="J232" i="6"/>
  <c r="K232" i="6" s="1"/>
  <c r="J233" i="6"/>
  <c r="K233" i="6" s="1"/>
  <c r="J234" i="6"/>
  <c r="K234" i="6" s="1"/>
  <c r="J235" i="6"/>
  <c r="K235" i="6" s="1"/>
  <c r="J236" i="6"/>
  <c r="K236" i="6" s="1"/>
  <c r="J237" i="6"/>
  <c r="K237" i="6" s="1"/>
  <c r="J238" i="6"/>
  <c r="K238" i="6" s="1"/>
  <c r="J239" i="6"/>
  <c r="K239" i="6" s="1"/>
  <c r="J240" i="6"/>
  <c r="K240" i="6" s="1"/>
  <c r="J241" i="6"/>
  <c r="K241" i="6" s="1"/>
  <c r="J242" i="6"/>
  <c r="K242" i="6" s="1"/>
  <c r="J243" i="6"/>
  <c r="K243" i="6" s="1"/>
  <c r="J244" i="6"/>
  <c r="K244" i="6" s="1"/>
  <c r="J245" i="6"/>
  <c r="K245" i="6" s="1"/>
  <c r="J246" i="6"/>
  <c r="K246" i="6" s="1"/>
  <c r="J247" i="6"/>
  <c r="K247" i="6" s="1"/>
  <c r="J248" i="6"/>
  <c r="K248" i="6" s="1"/>
  <c r="J249" i="6"/>
  <c r="K249" i="6" s="1"/>
  <c r="J250" i="6"/>
  <c r="K250" i="6" s="1"/>
  <c r="J251" i="6"/>
  <c r="K251" i="6" s="1"/>
  <c r="J252" i="6"/>
  <c r="K252" i="6" s="1"/>
  <c r="J253" i="6"/>
  <c r="K253" i="6" s="1"/>
  <c r="J254" i="6"/>
  <c r="K254" i="6" s="1"/>
  <c r="J255" i="6"/>
  <c r="K255" i="6" s="1"/>
  <c r="J256" i="6"/>
  <c r="K256" i="6" s="1"/>
  <c r="J257" i="6"/>
  <c r="K257" i="6" s="1"/>
  <c r="J258" i="6"/>
  <c r="K258" i="6" s="1"/>
  <c r="J259" i="6"/>
  <c r="K259" i="6" s="1"/>
  <c r="J260" i="6"/>
  <c r="K260" i="6" s="1"/>
  <c r="J261" i="6"/>
  <c r="K261" i="6" s="1"/>
  <c r="J262" i="6"/>
  <c r="K262" i="6" s="1"/>
  <c r="J263" i="6"/>
  <c r="K263" i="6" s="1"/>
  <c r="J264" i="6"/>
  <c r="K264" i="6" s="1"/>
  <c r="J265" i="6"/>
  <c r="K265" i="6" s="1"/>
  <c r="J266" i="6"/>
  <c r="K266" i="6" s="1"/>
  <c r="J267" i="6"/>
  <c r="K267" i="6" s="1"/>
  <c r="J268" i="6"/>
  <c r="K268" i="6" s="1"/>
  <c r="J269" i="6"/>
  <c r="K269" i="6" s="1"/>
  <c r="J270" i="6"/>
  <c r="K270" i="6" s="1"/>
  <c r="J271" i="6"/>
  <c r="K271" i="6" s="1"/>
  <c r="J272" i="6"/>
  <c r="K272" i="6" s="1"/>
  <c r="J273" i="6"/>
  <c r="K273" i="6" s="1"/>
  <c r="J274" i="6"/>
  <c r="K274" i="6" s="1"/>
  <c r="J275" i="6"/>
  <c r="K275" i="6" s="1"/>
  <c r="J276" i="6"/>
  <c r="K276" i="6" s="1"/>
  <c r="J277" i="6"/>
  <c r="K277" i="6" s="1"/>
  <c r="J278" i="6"/>
  <c r="K278" i="6" s="1"/>
  <c r="J279" i="6"/>
  <c r="K279" i="6" s="1"/>
  <c r="J280" i="6"/>
  <c r="K280" i="6" s="1"/>
  <c r="J281" i="6"/>
  <c r="K281" i="6" s="1"/>
  <c r="J282" i="6"/>
  <c r="K282" i="6" s="1"/>
  <c r="J283" i="6"/>
  <c r="K283" i="6" s="1"/>
  <c r="J284" i="6"/>
  <c r="K284" i="6" s="1"/>
  <c r="J285" i="6"/>
  <c r="K285" i="6" s="1"/>
  <c r="J286" i="6"/>
  <c r="K286" i="6" s="1"/>
  <c r="J287" i="6"/>
  <c r="K287" i="6" s="1"/>
  <c r="J288" i="6"/>
  <c r="K288" i="6" s="1"/>
  <c r="J289" i="6"/>
  <c r="K289" i="6" s="1"/>
  <c r="J290" i="6"/>
  <c r="K290" i="6" s="1"/>
  <c r="J291" i="6"/>
  <c r="K291" i="6" s="1"/>
  <c r="J292" i="6"/>
  <c r="K292" i="6" s="1"/>
  <c r="J293" i="6"/>
  <c r="K293" i="6" s="1"/>
  <c r="J294" i="6"/>
  <c r="K294" i="6" s="1"/>
  <c r="J295" i="6"/>
  <c r="K295" i="6" s="1"/>
  <c r="J296" i="6"/>
  <c r="K296" i="6" s="1"/>
  <c r="J297" i="6"/>
  <c r="K297" i="6" s="1"/>
  <c r="J298" i="6"/>
  <c r="K298" i="6" s="1"/>
  <c r="J299" i="6"/>
  <c r="K299" i="6" s="1"/>
  <c r="J300" i="6"/>
  <c r="K300" i="6" s="1"/>
  <c r="J301" i="6"/>
  <c r="K301" i="6" s="1"/>
  <c r="J302" i="6"/>
  <c r="K302" i="6" s="1"/>
  <c r="J303" i="6"/>
  <c r="K303" i="6" s="1"/>
  <c r="J10" i="6"/>
  <c r="K10" i="6" s="1"/>
  <c r="Z9" i="8" l="1"/>
  <c r="AD9" i="8"/>
  <c r="AH9" i="8"/>
  <c r="AK9" i="8"/>
  <c r="AA9" i="8"/>
  <c r="AC9" i="8"/>
  <c r="AM9" i="8"/>
  <c r="AL9" i="8"/>
  <c r="AO9" i="8"/>
  <c r="AP9" i="8"/>
  <c r="AG9" i="8"/>
  <c r="AQ9" i="8"/>
  <c r="AE9" i="8"/>
  <c r="Y9" i="8"/>
  <c r="D10" i="3"/>
  <c r="G10" i="3"/>
  <c r="I10" i="3"/>
  <c r="J10" i="3"/>
  <c r="C10" i="3"/>
  <c r="K12" i="3"/>
  <c r="L12" i="3" s="1"/>
  <c r="K13" i="3"/>
  <c r="L13" i="3" s="1"/>
  <c r="K14" i="3"/>
  <c r="L14" i="3" s="1"/>
  <c r="K15" i="3"/>
  <c r="L15" i="3" s="1"/>
  <c r="K16" i="3"/>
  <c r="L16" i="3" s="1"/>
  <c r="K17" i="3"/>
  <c r="L17" i="3" s="1"/>
  <c r="K18" i="3"/>
  <c r="L18" i="3" s="1"/>
  <c r="K19" i="3"/>
  <c r="K20" i="3"/>
  <c r="L20" i="3" s="1"/>
  <c r="K21" i="3"/>
  <c r="L21" i="3" s="1"/>
  <c r="K22" i="3"/>
  <c r="L22" i="3" s="1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 s="1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 s="1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 s="1"/>
  <c r="K46" i="3"/>
  <c r="L46" i="3" s="1"/>
  <c r="K47" i="3"/>
  <c r="L47" i="3" s="1"/>
  <c r="K48" i="3"/>
  <c r="L48" i="3" s="1"/>
  <c r="K49" i="3"/>
  <c r="L49" i="3" s="1"/>
  <c r="K50" i="3"/>
  <c r="L50" i="3" s="1"/>
  <c r="K51" i="3"/>
  <c r="L51" i="3" s="1"/>
  <c r="K52" i="3"/>
  <c r="L52" i="3" s="1"/>
  <c r="K53" i="3"/>
  <c r="L53" i="3" s="1"/>
  <c r="K54" i="3"/>
  <c r="L54" i="3" s="1"/>
  <c r="K55" i="3"/>
  <c r="L55" i="3" s="1"/>
  <c r="K56" i="3"/>
  <c r="L56" i="3" s="1"/>
  <c r="K57" i="3"/>
  <c r="L57" i="3" s="1"/>
  <c r="K58" i="3"/>
  <c r="L58" i="3" s="1"/>
  <c r="K59" i="3"/>
  <c r="L59" i="3" s="1"/>
  <c r="K60" i="3"/>
  <c r="L60" i="3" s="1"/>
  <c r="K61" i="3"/>
  <c r="L61" i="3" s="1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85" i="3"/>
  <c r="L85" i="3" s="1"/>
  <c r="K86" i="3"/>
  <c r="L86" i="3" s="1"/>
  <c r="K87" i="3"/>
  <c r="L87" i="3" s="1"/>
  <c r="K88" i="3"/>
  <c r="L88" i="3" s="1"/>
  <c r="K89" i="3"/>
  <c r="L89" i="3" s="1"/>
  <c r="K90" i="3"/>
  <c r="L90" i="3" s="1"/>
  <c r="K91" i="3"/>
  <c r="L91" i="3" s="1"/>
  <c r="K92" i="3"/>
  <c r="L92" i="3" s="1"/>
  <c r="K93" i="3"/>
  <c r="L93" i="3" s="1"/>
  <c r="K94" i="3"/>
  <c r="L94" i="3" s="1"/>
  <c r="K95" i="3"/>
  <c r="L95" i="3" s="1"/>
  <c r="K96" i="3"/>
  <c r="L96" i="3" s="1"/>
  <c r="K97" i="3"/>
  <c r="L97" i="3" s="1"/>
  <c r="K98" i="3"/>
  <c r="L98" i="3" s="1"/>
  <c r="K99" i="3"/>
  <c r="L99" i="3" s="1"/>
  <c r="K100" i="3"/>
  <c r="L100" i="3" s="1"/>
  <c r="K101" i="3"/>
  <c r="L101" i="3" s="1"/>
  <c r="K102" i="3"/>
  <c r="L102" i="3" s="1"/>
  <c r="K103" i="3"/>
  <c r="L103" i="3" s="1"/>
  <c r="K104" i="3"/>
  <c r="L104" i="3" s="1"/>
  <c r="K105" i="3"/>
  <c r="L105" i="3" s="1"/>
  <c r="K106" i="3"/>
  <c r="L106" i="3" s="1"/>
  <c r="K107" i="3"/>
  <c r="L107" i="3" s="1"/>
  <c r="K108" i="3"/>
  <c r="L108" i="3" s="1"/>
  <c r="K109" i="3"/>
  <c r="L109" i="3" s="1"/>
  <c r="K110" i="3"/>
  <c r="L110" i="3" s="1"/>
  <c r="K111" i="3"/>
  <c r="L111" i="3" s="1"/>
  <c r="K112" i="3"/>
  <c r="L112" i="3" s="1"/>
  <c r="K113" i="3"/>
  <c r="L113" i="3" s="1"/>
  <c r="K114" i="3"/>
  <c r="L114" i="3" s="1"/>
  <c r="K115" i="3"/>
  <c r="L115" i="3" s="1"/>
  <c r="K116" i="3"/>
  <c r="L116" i="3" s="1"/>
  <c r="K117" i="3"/>
  <c r="L117" i="3" s="1"/>
  <c r="K118" i="3"/>
  <c r="L118" i="3" s="1"/>
  <c r="K119" i="3"/>
  <c r="L119" i="3" s="1"/>
  <c r="K120" i="3"/>
  <c r="L120" i="3" s="1"/>
  <c r="K121" i="3"/>
  <c r="L121" i="3" s="1"/>
  <c r="K122" i="3"/>
  <c r="L122" i="3" s="1"/>
  <c r="K123" i="3"/>
  <c r="L123" i="3" s="1"/>
  <c r="K124" i="3"/>
  <c r="L124" i="3" s="1"/>
  <c r="K125" i="3"/>
  <c r="L125" i="3" s="1"/>
  <c r="K126" i="3"/>
  <c r="L126" i="3" s="1"/>
  <c r="K127" i="3"/>
  <c r="L127" i="3" s="1"/>
  <c r="K128" i="3"/>
  <c r="L128" i="3" s="1"/>
  <c r="K129" i="3"/>
  <c r="L129" i="3" s="1"/>
  <c r="K130" i="3"/>
  <c r="L130" i="3" s="1"/>
  <c r="K131" i="3"/>
  <c r="L131" i="3" s="1"/>
  <c r="K132" i="3"/>
  <c r="L132" i="3" s="1"/>
  <c r="K133" i="3"/>
  <c r="L133" i="3" s="1"/>
  <c r="K134" i="3"/>
  <c r="L134" i="3" s="1"/>
  <c r="K135" i="3"/>
  <c r="L135" i="3" s="1"/>
  <c r="K136" i="3"/>
  <c r="L136" i="3" s="1"/>
  <c r="K137" i="3"/>
  <c r="L137" i="3" s="1"/>
  <c r="K138" i="3"/>
  <c r="L138" i="3" s="1"/>
  <c r="K139" i="3"/>
  <c r="L139" i="3" s="1"/>
  <c r="K140" i="3"/>
  <c r="L140" i="3" s="1"/>
  <c r="K141" i="3"/>
  <c r="L141" i="3" s="1"/>
  <c r="K142" i="3"/>
  <c r="L142" i="3" s="1"/>
  <c r="K143" i="3"/>
  <c r="L143" i="3" s="1"/>
  <c r="K144" i="3"/>
  <c r="L144" i="3" s="1"/>
  <c r="K145" i="3"/>
  <c r="L145" i="3" s="1"/>
  <c r="K146" i="3"/>
  <c r="L146" i="3" s="1"/>
  <c r="K147" i="3"/>
  <c r="L147" i="3" s="1"/>
  <c r="K148" i="3"/>
  <c r="L148" i="3" s="1"/>
  <c r="K149" i="3"/>
  <c r="L149" i="3" s="1"/>
  <c r="K150" i="3"/>
  <c r="L150" i="3" s="1"/>
  <c r="K151" i="3"/>
  <c r="L151" i="3" s="1"/>
  <c r="K152" i="3"/>
  <c r="L152" i="3" s="1"/>
  <c r="K153" i="3"/>
  <c r="L153" i="3" s="1"/>
  <c r="K154" i="3"/>
  <c r="L154" i="3" s="1"/>
  <c r="K155" i="3"/>
  <c r="L155" i="3" s="1"/>
  <c r="K156" i="3"/>
  <c r="L156" i="3" s="1"/>
  <c r="K157" i="3"/>
  <c r="L157" i="3" s="1"/>
  <c r="K158" i="3"/>
  <c r="L158" i="3" s="1"/>
  <c r="K159" i="3"/>
  <c r="L159" i="3" s="1"/>
  <c r="K160" i="3"/>
  <c r="L160" i="3" s="1"/>
  <c r="K161" i="3"/>
  <c r="L161" i="3" s="1"/>
  <c r="K162" i="3"/>
  <c r="L162" i="3" s="1"/>
  <c r="K163" i="3"/>
  <c r="L163" i="3" s="1"/>
  <c r="K164" i="3"/>
  <c r="L164" i="3" s="1"/>
  <c r="K165" i="3"/>
  <c r="L165" i="3" s="1"/>
  <c r="K166" i="3"/>
  <c r="L166" i="3" s="1"/>
  <c r="K167" i="3"/>
  <c r="L167" i="3" s="1"/>
  <c r="K168" i="3"/>
  <c r="L168" i="3" s="1"/>
  <c r="K169" i="3"/>
  <c r="L169" i="3" s="1"/>
  <c r="K170" i="3"/>
  <c r="L170" i="3" s="1"/>
  <c r="K171" i="3"/>
  <c r="L171" i="3" s="1"/>
  <c r="K172" i="3"/>
  <c r="L172" i="3" s="1"/>
  <c r="K173" i="3"/>
  <c r="L173" i="3" s="1"/>
  <c r="K174" i="3"/>
  <c r="L174" i="3" s="1"/>
  <c r="K175" i="3"/>
  <c r="L175" i="3" s="1"/>
  <c r="K176" i="3"/>
  <c r="L176" i="3" s="1"/>
  <c r="K177" i="3"/>
  <c r="L177" i="3" s="1"/>
  <c r="K178" i="3"/>
  <c r="L178" i="3" s="1"/>
  <c r="K179" i="3"/>
  <c r="L179" i="3" s="1"/>
  <c r="K180" i="3"/>
  <c r="L180" i="3" s="1"/>
  <c r="K181" i="3"/>
  <c r="L181" i="3" s="1"/>
  <c r="K182" i="3"/>
  <c r="L182" i="3" s="1"/>
  <c r="K183" i="3"/>
  <c r="L183" i="3" s="1"/>
  <c r="K184" i="3"/>
  <c r="L184" i="3" s="1"/>
  <c r="K185" i="3"/>
  <c r="L185" i="3" s="1"/>
  <c r="K186" i="3"/>
  <c r="L186" i="3" s="1"/>
  <c r="K187" i="3"/>
  <c r="L187" i="3" s="1"/>
  <c r="K188" i="3"/>
  <c r="L188" i="3" s="1"/>
  <c r="K189" i="3"/>
  <c r="L189" i="3" s="1"/>
  <c r="K190" i="3"/>
  <c r="L190" i="3" s="1"/>
  <c r="K191" i="3"/>
  <c r="L191" i="3" s="1"/>
  <c r="K192" i="3"/>
  <c r="L192" i="3" s="1"/>
  <c r="K193" i="3"/>
  <c r="L193" i="3" s="1"/>
  <c r="K194" i="3"/>
  <c r="L194" i="3" s="1"/>
  <c r="K195" i="3"/>
  <c r="L195" i="3" s="1"/>
  <c r="K196" i="3"/>
  <c r="L196" i="3" s="1"/>
  <c r="K197" i="3"/>
  <c r="L197" i="3" s="1"/>
  <c r="K198" i="3"/>
  <c r="L198" i="3" s="1"/>
  <c r="K199" i="3"/>
  <c r="L199" i="3" s="1"/>
  <c r="K200" i="3"/>
  <c r="L200" i="3" s="1"/>
  <c r="K201" i="3"/>
  <c r="L201" i="3" s="1"/>
  <c r="K202" i="3"/>
  <c r="L202" i="3" s="1"/>
  <c r="K203" i="3"/>
  <c r="L203" i="3" s="1"/>
  <c r="K204" i="3"/>
  <c r="L204" i="3" s="1"/>
  <c r="K205" i="3"/>
  <c r="L205" i="3" s="1"/>
  <c r="K206" i="3"/>
  <c r="L206" i="3" s="1"/>
  <c r="K207" i="3"/>
  <c r="L207" i="3" s="1"/>
  <c r="K208" i="3"/>
  <c r="L208" i="3" s="1"/>
  <c r="K209" i="3"/>
  <c r="L209" i="3" s="1"/>
  <c r="K210" i="3"/>
  <c r="L210" i="3" s="1"/>
  <c r="K211" i="3"/>
  <c r="L211" i="3" s="1"/>
  <c r="K212" i="3"/>
  <c r="L212" i="3" s="1"/>
  <c r="K213" i="3"/>
  <c r="L213" i="3" s="1"/>
  <c r="K214" i="3"/>
  <c r="L214" i="3" s="1"/>
  <c r="K215" i="3"/>
  <c r="L215" i="3" s="1"/>
  <c r="K216" i="3"/>
  <c r="L216" i="3" s="1"/>
  <c r="K217" i="3"/>
  <c r="L217" i="3" s="1"/>
  <c r="K218" i="3"/>
  <c r="L218" i="3" s="1"/>
  <c r="K219" i="3"/>
  <c r="L219" i="3" s="1"/>
  <c r="K220" i="3"/>
  <c r="L220" i="3" s="1"/>
  <c r="K221" i="3"/>
  <c r="L221" i="3" s="1"/>
  <c r="K222" i="3"/>
  <c r="L222" i="3" s="1"/>
  <c r="K223" i="3"/>
  <c r="L223" i="3" s="1"/>
  <c r="K224" i="3"/>
  <c r="L224" i="3" s="1"/>
  <c r="K225" i="3"/>
  <c r="L225" i="3" s="1"/>
  <c r="K226" i="3"/>
  <c r="L226" i="3" s="1"/>
  <c r="K227" i="3"/>
  <c r="L227" i="3" s="1"/>
  <c r="K228" i="3"/>
  <c r="L228" i="3" s="1"/>
  <c r="K229" i="3"/>
  <c r="L229" i="3" s="1"/>
  <c r="K230" i="3"/>
  <c r="L230" i="3" s="1"/>
  <c r="K231" i="3"/>
  <c r="L231" i="3" s="1"/>
  <c r="K232" i="3"/>
  <c r="L232" i="3" s="1"/>
  <c r="K233" i="3"/>
  <c r="L233" i="3" s="1"/>
  <c r="K234" i="3"/>
  <c r="L234" i="3" s="1"/>
  <c r="K235" i="3"/>
  <c r="L235" i="3" s="1"/>
  <c r="K236" i="3"/>
  <c r="L236" i="3" s="1"/>
  <c r="K237" i="3"/>
  <c r="L237" i="3" s="1"/>
  <c r="K238" i="3"/>
  <c r="L238" i="3" s="1"/>
  <c r="K239" i="3"/>
  <c r="L239" i="3" s="1"/>
  <c r="K240" i="3"/>
  <c r="L240" i="3" s="1"/>
  <c r="K241" i="3"/>
  <c r="L241" i="3" s="1"/>
  <c r="K242" i="3"/>
  <c r="L242" i="3" s="1"/>
  <c r="K243" i="3"/>
  <c r="L243" i="3" s="1"/>
  <c r="K244" i="3"/>
  <c r="L244" i="3" s="1"/>
  <c r="K245" i="3"/>
  <c r="L245" i="3" s="1"/>
  <c r="K246" i="3"/>
  <c r="L246" i="3" s="1"/>
  <c r="K247" i="3"/>
  <c r="L247" i="3" s="1"/>
  <c r="K248" i="3"/>
  <c r="L248" i="3" s="1"/>
  <c r="K249" i="3"/>
  <c r="L249" i="3" s="1"/>
  <c r="K250" i="3"/>
  <c r="L250" i="3" s="1"/>
  <c r="K251" i="3"/>
  <c r="L251" i="3" s="1"/>
  <c r="K252" i="3"/>
  <c r="L252" i="3" s="1"/>
  <c r="K253" i="3"/>
  <c r="L253" i="3" s="1"/>
  <c r="K254" i="3"/>
  <c r="L254" i="3" s="1"/>
  <c r="K255" i="3"/>
  <c r="L255" i="3" s="1"/>
  <c r="K256" i="3"/>
  <c r="L256" i="3" s="1"/>
  <c r="K257" i="3"/>
  <c r="L257" i="3" s="1"/>
  <c r="K258" i="3"/>
  <c r="L258" i="3" s="1"/>
  <c r="K259" i="3"/>
  <c r="L259" i="3" s="1"/>
  <c r="K260" i="3"/>
  <c r="L260" i="3" s="1"/>
  <c r="K261" i="3"/>
  <c r="L261" i="3" s="1"/>
  <c r="K262" i="3"/>
  <c r="L262" i="3" s="1"/>
  <c r="K263" i="3"/>
  <c r="L263" i="3" s="1"/>
  <c r="K264" i="3"/>
  <c r="L264" i="3" s="1"/>
  <c r="K265" i="3"/>
  <c r="L265" i="3" s="1"/>
  <c r="K266" i="3"/>
  <c r="L266" i="3" s="1"/>
  <c r="K267" i="3"/>
  <c r="L267" i="3" s="1"/>
  <c r="K268" i="3"/>
  <c r="L268" i="3" s="1"/>
  <c r="K269" i="3"/>
  <c r="L269" i="3" s="1"/>
  <c r="K270" i="3"/>
  <c r="L270" i="3" s="1"/>
  <c r="K271" i="3"/>
  <c r="L271" i="3" s="1"/>
  <c r="K272" i="3"/>
  <c r="L272" i="3" s="1"/>
  <c r="K273" i="3"/>
  <c r="L273" i="3" s="1"/>
  <c r="K274" i="3"/>
  <c r="L274" i="3" s="1"/>
  <c r="K275" i="3"/>
  <c r="L275" i="3" s="1"/>
  <c r="K276" i="3"/>
  <c r="L276" i="3" s="1"/>
  <c r="K277" i="3"/>
  <c r="L277" i="3" s="1"/>
  <c r="K278" i="3"/>
  <c r="L278" i="3" s="1"/>
  <c r="K279" i="3"/>
  <c r="L279" i="3" s="1"/>
  <c r="K280" i="3"/>
  <c r="L280" i="3" s="1"/>
  <c r="K281" i="3"/>
  <c r="L281" i="3" s="1"/>
  <c r="K282" i="3"/>
  <c r="L282" i="3" s="1"/>
  <c r="K283" i="3"/>
  <c r="L283" i="3" s="1"/>
  <c r="K284" i="3"/>
  <c r="L284" i="3" s="1"/>
  <c r="K285" i="3"/>
  <c r="L285" i="3" s="1"/>
  <c r="K286" i="3"/>
  <c r="L286" i="3" s="1"/>
  <c r="K287" i="3"/>
  <c r="L287" i="3" s="1"/>
  <c r="K288" i="3"/>
  <c r="L288" i="3" s="1"/>
  <c r="K289" i="3"/>
  <c r="L289" i="3" s="1"/>
  <c r="K290" i="3"/>
  <c r="L290" i="3" s="1"/>
  <c r="K291" i="3"/>
  <c r="L291" i="3" s="1"/>
  <c r="K292" i="3"/>
  <c r="L292" i="3" s="1"/>
  <c r="K293" i="3"/>
  <c r="L293" i="3" s="1"/>
  <c r="K294" i="3"/>
  <c r="L294" i="3" s="1"/>
  <c r="K295" i="3"/>
  <c r="L295" i="3" s="1"/>
  <c r="K296" i="3"/>
  <c r="L296" i="3" s="1"/>
  <c r="K297" i="3"/>
  <c r="L297" i="3" s="1"/>
  <c r="K298" i="3"/>
  <c r="L298" i="3" s="1"/>
  <c r="K299" i="3"/>
  <c r="L299" i="3" s="1"/>
  <c r="K300" i="3"/>
  <c r="L300" i="3" s="1"/>
  <c r="K301" i="3"/>
  <c r="L301" i="3" s="1"/>
  <c r="K302" i="3"/>
  <c r="L302" i="3" s="1"/>
  <c r="K303" i="3"/>
  <c r="L303" i="3" s="1"/>
  <c r="K11" i="3"/>
  <c r="L11" i="3" s="1"/>
  <c r="AA303" i="3"/>
  <c r="AD303" i="3" s="1"/>
  <c r="AE303" i="3" s="1"/>
  <c r="AA302" i="3"/>
  <c r="AD302" i="3" s="1"/>
  <c r="AE302" i="3" s="1"/>
  <c r="AA301" i="3"/>
  <c r="AD301" i="3" s="1"/>
  <c r="AE301" i="3" s="1"/>
  <c r="AA300" i="3"/>
  <c r="AD300" i="3" s="1"/>
  <c r="AE300" i="3" s="1"/>
  <c r="AA299" i="3"/>
  <c r="AD299" i="3" s="1"/>
  <c r="AE299" i="3" s="1"/>
  <c r="AA298" i="3"/>
  <c r="AD298" i="3" s="1"/>
  <c r="AE298" i="3" s="1"/>
  <c r="AA297" i="3"/>
  <c r="AD297" i="3" s="1"/>
  <c r="AE297" i="3" s="1"/>
  <c r="AA296" i="3"/>
  <c r="AD296" i="3" s="1"/>
  <c r="AE296" i="3" s="1"/>
  <c r="AA295" i="3"/>
  <c r="AD295" i="3" s="1"/>
  <c r="AE295" i="3" s="1"/>
  <c r="AA294" i="3"/>
  <c r="AD294" i="3" s="1"/>
  <c r="AE294" i="3" s="1"/>
  <c r="AA293" i="3"/>
  <c r="AD293" i="3" s="1"/>
  <c r="AE293" i="3" s="1"/>
  <c r="AA292" i="3"/>
  <c r="AD292" i="3" s="1"/>
  <c r="AE292" i="3" s="1"/>
  <c r="AA291" i="3"/>
  <c r="AD291" i="3" s="1"/>
  <c r="AE291" i="3" s="1"/>
  <c r="AA290" i="3"/>
  <c r="AD290" i="3" s="1"/>
  <c r="AE290" i="3" s="1"/>
  <c r="AA289" i="3"/>
  <c r="AD289" i="3" s="1"/>
  <c r="AE289" i="3" s="1"/>
  <c r="AA288" i="3"/>
  <c r="AD288" i="3" s="1"/>
  <c r="AE288" i="3" s="1"/>
  <c r="AA287" i="3"/>
  <c r="AD287" i="3" s="1"/>
  <c r="AE287" i="3" s="1"/>
  <c r="AA286" i="3"/>
  <c r="AD286" i="3" s="1"/>
  <c r="AE286" i="3" s="1"/>
  <c r="AA285" i="3"/>
  <c r="AD285" i="3" s="1"/>
  <c r="AE285" i="3" s="1"/>
  <c r="AA284" i="3"/>
  <c r="AD284" i="3" s="1"/>
  <c r="AE284" i="3" s="1"/>
  <c r="AA283" i="3"/>
  <c r="AD283" i="3" s="1"/>
  <c r="AE283" i="3" s="1"/>
  <c r="AA282" i="3"/>
  <c r="AD282" i="3" s="1"/>
  <c r="AE282" i="3" s="1"/>
  <c r="AA281" i="3"/>
  <c r="AD281" i="3" s="1"/>
  <c r="AE281" i="3" s="1"/>
  <c r="AA280" i="3"/>
  <c r="AD280" i="3" s="1"/>
  <c r="AE280" i="3" s="1"/>
  <c r="AA279" i="3"/>
  <c r="AD279" i="3" s="1"/>
  <c r="AE279" i="3" s="1"/>
  <c r="AA278" i="3"/>
  <c r="AD278" i="3" s="1"/>
  <c r="AE278" i="3" s="1"/>
  <c r="AA277" i="3"/>
  <c r="AD277" i="3" s="1"/>
  <c r="AE277" i="3" s="1"/>
  <c r="AA276" i="3"/>
  <c r="AD276" i="3" s="1"/>
  <c r="AE276" i="3" s="1"/>
  <c r="AA275" i="3"/>
  <c r="AD275" i="3" s="1"/>
  <c r="AE275" i="3" s="1"/>
  <c r="AA274" i="3"/>
  <c r="AD274" i="3" s="1"/>
  <c r="AE274" i="3" s="1"/>
  <c r="AA273" i="3"/>
  <c r="AD273" i="3" s="1"/>
  <c r="AE273" i="3" s="1"/>
  <c r="AA272" i="3"/>
  <c r="AD272" i="3" s="1"/>
  <c r="AE272" i="3" s="1"/>
  <c r="AA271" i="3"/>
  <c r="AD271" i="3" s="1"/>
  <c r="AE271" i="3" s="1"/>
  <c r="AA270" i="3"/>
  <c r="AD270" i="3" s="1"/>
  <c r="AE270" i="3" s="1"/>
  <c r="AA269" i="3"/>
  <c r="AD269" i="3" s="1"/>
  <c r="AE269" i="3" s="1"/>
  <c r="AA268" i="3"/>
  <c r="AD268" i="3" s="1"/>
  <c r="AE268" i="3" s="1"/>
  <c r="AA267" i="3"/>
  <c r="AD267" i="3" s="1"/>
  <c r="AE267" i="3" s="1"/>
  <c r="AA266" i="3"/>
  <c r="AD266" i="3" s="1"/>
  <c r="AE266" i="3" s="1"/>
  <c r="AA265" i="3"/>
  <c r="AD265" i="3" s="1"/>
  <c r="AE265" i="3" s="1"/>
  <c r="AA264" i="3"/>
  <c r="AD264" i="3" s="1"/>
  <c r="AE264" i="3" s="1"/>
  <c r="AA263" i="3"/>
  <c r="AD263" i="3" s="1"/>
  <c r="AE263" i="3" s="1"/>
  <c r="AA262" i="3"/>
  <c r="AD262" i="3" s="1"/>
  <c r="AE262" i="3" s="1"/>
  <c r="AA261" i="3"/>
  <c r="AD261" i="3" s="1"/>
  <c r="AE261" i="3" s="1"/>
  <c r="AA260" i="3"/>
  <c r="AD260" i="3" s="1"/>
  <c r="AE260" i="3" s="1"/>
  <c r="AA259" i="3"/>
  <c r="AD259" i="3" s="1"/>
  <c r="AE259" i="3" s="1"/>
  <c r="AA258" i="3"/>
  <c r="AD258" i="3" s="1"/>
  <c r="AE258" i="3" s="1"/>
  <c r="AA257" i="3"/>
  <c r="AD257" i="3" s="1"/>
  <c r="AE257" i="3" s="1"/>
  <c r="AA256" i="3"/>
  <c r="AD256" i="3" s="1"/>
  <c r="AE256" i="3" s="1"/>
  <c r="AA255" i="3"/>
  <c r="AD255" i="3" s="1"/>
  <c r="AE255" i="3" s="1"/>
  <c r="AA254" i="3"/>
  <c r="AD254" i="3" s="1"/>
  <c r="AE254" i="3" s="1"/>
  <c r="AA253" i="3"/>
  <c r="AD253" i="3" s="1"/>
  <c r="AE253" i="3" s="1"/>
  <c r="AA252" i="3"/>
  <c r="AD252" i="3" s="1"/>
  <c r="AE252" i="3" s="1"/>
  <c r="AA251" i="3"/>
  <c r="AD251" i="3" s="1"/>
  <c r="AE251" i="3" s="1"/>
  <c r="AA250" i="3"/>
  <c r="AD250" i="3" s="1"/>
  <c r="AE250" i="3" s="1"/>
  <c r="AA249" i="3"/>
  <c r="AD249" i="3" s="1"/>
  <c r="AE249" i="3" s="1"/>
  <c r="AA248" i="3"/>
  <c r="AD248" i="3" s="1"/>
  <c r="AE248" i="3" s="1"/>
  <c r="AA247" i="3"/>
  <c r="AD247" i="3" s="1"/>
  <c r="AE247" i="3" s="1"/>
  <c r="AA246" i="3"/>
  <c r="AD246" i="3" s="1"/>
  <c r="AE246" i="3" s="1"/>
  <c r="AA245" i="3"/>
  <c r="AD245" i="3" s="1"/>
  <c r="AE245" i="3" s="1"/>
  <c r="AA244" i="3"/>
  <c r="AD244" i="3" s="1"/>
  <c r="AE244" i="3" s="1"/>
  <c r="AA243" i="3"/>
  <c r="AD243" i="3" s="1"/>
  <c r="AE243" i="3" s="1"/>
  <c r="AA242" i="3"/>
  <c r="AD242" i="3" s="1"/>
  <c r="AE242" i="3" s="1"/>
  <c r="AA241" i="3"/>
  <c r="AD241" i="3" s="1"/>
  <c r="AE241" i="3" s="1"/>
  <c r="AA240" i="3"/>
  <c r="AD240" i="3" s="1"/>
  <c r="AE240" i="3" s="1"/>
  <c r="AA239" i="3"/>
  <c r="AD239" i="3" s="1"/>
  <c r="AE239" i="3" s="1"/>
  <c r="AA238" i="3"/>
  <c r="AD238" i="3" s="1"/>
  <c r="AE238" i="3" s="1"/>
  <c r="AA237" i="3"/>
  <c r="AD237" i="3" s="1"/>
  <c r="AE237" i="3" s="1"/>
  <c r="AA236" i="3"/>
  <c r="AD236" i="3" s="1"/>
  <c r="AE236" i="3" s="1"/>
  <c r="AA235" i="3"/>
  <c r="AD235" i="3" s="1"/>
  <c r="AE235" i="3" s="1"/>
  <c r="AA234" i="3"/>
  <c r="AD234" i="3" s="1"/>
  <c r="AE234" i="3" s="1"/>
  <c r="AA233" i="3"/>
  <c r="AD233" i="3" s="1"/>
  <c r="AE233" i="3" s="1"/>
  <c r="AA232" i="3"/>
  <c r="AD232" i="3" s="1"/>
  <c r="AE232" i="3" s="1"/>
  <c r="AA231" i="3"/>
  <c r="AD231" i="3" s="1"/>
  <c r="AE231" i="3" s="1"/>
  <c r="AA230" i="3"/>
  <c r="AD230" i="3" s="1"/>
  <c r="AE230" i="3" s="1"/>
  <c r="AA229" i="3"/>
  <c r="AD229" i="3" s="1"/>
  <c r="AE229" i="3" s="1"/>
  <c r="AA228" i="3"/>
  <c r="AD228" i="3" s="1"/>
  <c r="AE228" i="3" s="1"/>
  <c r="AA227" i="3"/>
  <c r="AD227" i="3" s="1"/>
  <c r="AE227" i="3" s="1"/>
  <c r="AA226" i="3"/>
  <c r="AD226" i="3" s="1"/>
  <c r="AE226" i="3" s="1"/>
  <c r="AA225" i="3"/>
  <c r="AD225" i="3" s="1"/>
  <c r="AE225" i="3" s="1"/>
  <c r="AA224" i="3"/>
  <c r="AD224" i="3" s="1"/>
  <c r="AE224" i="3" s="1"/>
  <c r="AA223" i="3"/>
  <c r="AD223" i="3" s="1"/>
  <c r="AE223" i="3" s="1"/>
  <c r="AA222" i="3"/>
  <c r="AD222" i="3" s="1"/>
  <c r="AE222" i="3" s="1"/>
  <c r="AA221" i="3"/>
  <c r="AD221" i="3" s="1"/>
  <c r="AE221" i="3" s="1"/>
  <c r="AA220" i="3"/>
  <c r="AD220" i="3" s="1"/>
  <c r="AE220" i="3" s="1"/>
  <c r="AA219" i="3"/>
  <c r="AD219" i="3" s="1"/>
  <c r="AE219" i="3" s="1"/>
  <c r="AA218" i="3"/>
  <c r="AD218" i="3" s="1"/>
  <c r="AE218" i="3" s="1"/>
  <c r="AA217" i="3"/>
  <c r="AD217" i="3" s="1"/>
  <c r="AE217" i="3" s="1"/>
  <c r="AA216" i="3"/>
  <c r="AD216" i="3" s="1"/>
  <c r="AE216" i="3" s="1"/>
  <c r="AA215" i="3"/>
  <c r="AD215" i="3" s="1"/>
  <c r="AE215" i="3" s="1"/>
  <c r="AA214" i="3"/>
  <c r="AD214" i="3" s="1"/>
  <c r="AE214" i="3" s="1"/>
  <c r="AA213" i="3"/>
  <c r="AD213" i="3" s="1"/>
  <c r="AE213" i="3" s="1"/>
  <c r="AA212" i="3"/>
  <c r="AD212" i="3" s="1"/>
  <c r="AE212" i="3" s="1"/>
  <c r="AA211" i="3"/>
  <c r="AD211" i="3" s="1"/>
  <c r="AE211" i="3" s="1"/>
  <c r="AA210" i="3"/>
  <c r="AD210" i="3" s="1"/>
  <c r="AE210" i="3" s="1"/>
  <c r="AA209" i="3"/>
  <c r="AD209" i="3" s="1"/>
  <c r="AE209" i="3" s="1"/>
  <c r="AA208" i="3"/>
  <c r="AD208" i="3" s="1"/>
  <c r="AE208" i="3" s="1"/>
  <c r="AA207" i="3"/>
  <c r="AD207" i="3" s="1"/>
  <c r="AE207" i="3" s="1"/>
  <c r="AA206" i="3"/>
  <c r="AD206" i="3" s="1"/>
  <c r="AE206" i="3" s="1"/>
  <c r="AA205" i="3"/>
  <c r="AD205" i="3" s="1"/>
  <c r="AE205" i="3" s="1"/>
  <c r="AA204" i="3"/>
  <c r="AD204" i="3" s="1"/>
  <c r="AE204" i="3" s="1"/>
  <c r="AA203" i="3"/>
  <c r="AD203" i="3" s="1"/>
  <c r="AE203" i="3" s="1"/>
  <c r="AA202" i="3"/>
  <c r="AD202" i="3" s="1"/>
  <c r="AE202" i="3" s="1"/>
  <c r="AA201" i="3"/>
  <c r="AD201" i="3" s="1"/>
  <c r="AE201" i="3" s="1"/>
  <c r="AA200" i="3"/>
  <c r="AD200" i="3" s="1"/>
  <c r="AE200" i="3" s="1"/>
  <c r="AA199" i="3"/>
  <c r="AD199" i="3" s="1"/>
  <c r="AE199" i="3" s="1"/>
  <c r="AA198" i="3"/>
  <c r="AD198" i="3" s="1"/>
  <c r="AE198" i="3" s="1"/>
  <c r="AA197" i="3"/>
  <c r="AD197" i="3" s="1"/>
  <c r="AE197" i="3" s="1"/>
  <c r="AA196" i="3"/>
  <c r="AD196" i="3" s="1"/>
  <c r="AE196" i="3" s="1"/>
  <c r="AA195" i="3"/>
  <c r="AD195" i="3" s="1"/>
  <c r="AE195" i="3" s="1"/>
  <c r="AA194" i="3"/>
  <c r="AD194" i="3" s="1"/>
  <c r="AE194" i="3" s="1"/>
  <c r="AA193" i="3"/>
  <c r="AD193" i="3" s="1"/>
  <c r="AE193" i="3" s="1"/>
  <c r="AA192" i="3"/>
  <c r="AD192" i="3" s="1"/>
  <c r="AE192" i="3" s="1"/>
  <c r="AA191" i="3"/>
  <c r="AD191" i="3" s="1"/>
  <c r="AE191" i="3" s="1"/>
  <c r="AA190" i="3"/>
  <c r="AD190" i="3" s="1"/>
  <c r="AE190" i="3" s="1"/>
  <c r="AA189" i="3"/>
  <c r="AD189" i="3" s="1"/>
  <c r="AE189" i="3" s="1"/>
  <c r="AA188" i="3"/>
  <c r="AD188" i="3" s="1"/>
  <c r="AE188" i="3" s="1"/>
  <c r="AA187" i="3"/>
  <c r="AD187" i="3" s="1"/>
  <c r="AE187" i="3" s="1"/>
  <c r="AA186" i="3"/>
  <c r="AD186" i="3" s="1"/>
  <c r="AE186" i="3" s="1"/>
  <c r="AA185" i="3"/>
  <c r="AD185" i="3" s="1"/>
  <c r="AE185" i="3" s="1"/>
  <c r="AA184" i="3"/>
  <c r="AD184" i="3" s="1"/>
  <c r="AE184" i="3" s="1"/>
  <c r="AA183" i="3"/>
  <c r="AD183" i="3" s="1"/>
  <c r="AE183" i="3" s="1"/>
  <c r="AA182" i="3"/>
  <c r="AD182" i="3" s="1"/>
  <c r="AE182" i="3" s="1"/>
  <c r="AA181" i="3"/>
  <c r="AD181" i="3" s="1"/>
  <c r="AE181" i="3" s="1"/>
  <c r="AA180" i="3"/>
  <c r="AD180" i="3" s="1"/>
  <c r="AE180" i="3" s="1"/>
  <c r="AA179" i="3"/>
  <c r="AD179" i="3" s="1"/>
  <c r="AE179" i="3" s="1"/>
  <c r="AA178" i="3"/>
  <c r="AD178" i="3" s="1"/>
  <c r="AE178" i="3" s="1"/>
  <c r="AA177" i="3"/>
  <c r="AD177" i="3" s="1"/>
  <c r="AE177" i="3" s="1"/>
  <c r="AA176" i="3"/>
  <c r="AD176" i="3" s="1"/>
  <c r="AE176" i="3" s="1"/>
  <c r="AA175" i="3"/>
  <c r="AD175" i="3" s="1"/>
  <c r="AE175" i="3" s="1"/>
  <c r="AA174" i="3"/>
  <c r="AD174" i="3" s="1"/>
  <c r="AE174" i="3" s="1"/>
  <c r="AA173" i="3"/>
  <c r="AD173" i="3" s="1"/>
  <c r="AE173" i="3" s="1"/>
  <c r="AA172" i="3"/>
  <c r="AD172" i="3" s="1"/>
  <c r="AE172" i="3" s="1"/>
  <c r="AA171" i="3"/>
  <c r="AD171" i="3" s="1"/>
  <c r="AE171" i="3" s="1"/>
  <c r="AA170" i="3"/>
  <c r="AD170" i="3" s="1"/>
  <c r="AE170" i="3" s="1"/>
  <c r="AA169" i="3"/>
  <c r="AD169" i="3" s="1"/>
  <c r="AE169" i="3" s="1"/>
  <c r="AA168" i="3"/>
  <c r="AD168" i="3" s="1"/>
  <c r="AE168" i="3" s="1"/>
  <c r="AA167" i="3"/>
  <c r="AD167" i="3" s="1"/>
  <c r="AE167" i="3" s="1"/>
  <c r="AA166" i="3"/>
  <c r="AD166" i="3" s="1"/>
  <c r="AE166" i="3" s="1"/>
  <c r="AA165" i="3"/>
  <c r="AD165" i="3" s="1"/>
  <c r="AE165" i="3" s="1"/>
  <c r="AA164" i="3"/>
  <c r="AD164" i="3" s="1"/>
  <c r="AE164" i="3" s="1"/>
  <c r="AA163" i="3"/>
  <c r="AD163" i="3" s="1"/>
  <c r="AE163" i="3" s="1"/>
  <c r="AA162" i="3"/>
  <c r="AD162" i="3" s="1"/>
  <c r="AE162" i="3" s="1"/>
  <c r="AA161" i="3"/>
  <c r="AD161" i="3" s="1"/>
  <c r="AE161" i="3" s="1"/>
  <c r="AA160" i="3"/>
  <c r="AD160" i="3" s="1"/>
  <c r="AE160" i="3" s="1"/>
  <c r="AA159" i="3"/>
  <c r="AD159" i="3" s="1"/>
  <c r="AE159" i="3" s="1"/>
  <c r="AA158" i="3"/>
  <c r="AD158" i="3" s="1"/>
  <c r="AE158" i="3" s="1"/>
  <c r="AA157" i="3"/>
  <c r="AD157" i="3" s="1"/>
  <c r="AE157" i="3" s="1"/>
  <c r="AA156" i="3"/>
  <c r="AD156" i="3" s="1"/>
  <c r="AE156" i="3" s="1"/>
  <c r="AA155" i="3"/>
  <c r="AD155" i="3" s="1"/>
  <c r="AE155" i="3" s="1"/>
  <c r="AA154" i="3"/>
  <c r="AD154" i="3" s="1"/>
  <c r="AE154" i="3" s="1"/>
  <c r="AA153" i="3"/>
  <c r="AD153" i="3" s="1"/>
  <c r="AE153" i="3" s="1"/>
  <c r="AA152" i="3"/>
  <c r="AD152" i="3" s="1"/>
  <c r="AE152" i="3" s="1"/>
  <c r="AA151" i="3"/>
  <c r="AD151" i="3" s="1"/>
  <c r="AE151" i="3" s="1"/>
  <c r="AA150" i="3"/>
  <c r="AD150" i="3" s="1"/>
  <c r="AE150" i="3" s="1"/>
  <c r="AA149" i="3"/>
  <c r="AD149" i="3" s="1"/>
  <c r="AE149" i="3" s="1"/>
  <c r="AA148" i="3"/>
  <c r="AD148" i="3" s="1"/>
  <c r="AE148" i="3" s="1"/>
  <c r="AA147" i="3"/>
  <c r="AD147" i="3" s="1"/>
  <c r="AE147" i="3" s="1"/>
  <c r="AA146" i="3"/>
  <c r="AD146" i="3" s="1"/>
  <c r="AE146" i="3" s="1"/>
  <c r="AA145" i="3"/>
  <c r="AD145" i="3" s="1"/>
  <c r="AE145" i="3" s="1"/>
  <c r="AA144" i="3"/>
  <c r="AD144" i="3" s="1"/>
  <c r="AE144" i="3" s="1"/>
  <c r="AA143" i="3"/>
  <c r="AD143" i="3" s="1"/>
  <c r="AE143" i="3" s="1"/>
  <c r="AA142" i="3"/>
  <c r="AD142" i="3" s="1"/>
  <c r="AE142" i="3" s="1"/>
  <c r="AA141" i="3"/>
  <c r="AD141" i="3" s="1"/>
  <c r="AE141" i="3" s="1"/>
  <c r="AA140" i="3"/>
  <c r="AD140" i="3" s="1"/>
  <c r="AE140" i="3" s="1"/>
  <c r="AA139" i="3"/>
  <c r="AD139" i="3" s="1"/>
  <c r="AE139" i="3" s="1"/>
  <c r="AA138" i="3"/>
  <c r="AD138" i="3" s="1"/>
  <c r="AE138" i="3" s="1"/>
  <c r="AA137" i="3"/>
  <c r="AD137" i="3" s="1"/>
  <c r="AE137" i="3" s="1"/>
  <c r="AA136" i="3"/>
  <c r="AD136" i="3" s="1"/>
  <c r="AE136" i="3" s="1"/>
  <c r="AA135" i="3"/>
  <c r="AD135" i="3" s="1"/>
  <c r="AE135" i="3" s="1"/>
  <c r="AA134" i="3"/>
  <c r="AD134" i="3" s="1"/>
  <c r="AE134" i="3" s="1"/>
  <c r="AA133" i="3"/>
  <c r="AD133" i="3" s="1"/>
  <c r="AE133" i="3" s="1"/>
  <c r="AA132" i="3"/>
  <c r="AD132" i="3" s="1"/>
  <c r="AE132" i="3" s="1"/>
  <c r="AA131" i="3"/>
  <c r="AD131" i="3" s="1"/>
  <c r="AE131" i="3" s="1"/>
  <c r="AA130" i="3"/>
  <c r="AD130" i="3" s="1"/>
  <c r="AE130" i="3" s="1"/>
  <c r="AA129" i="3"/>
  <c r="AD129" i="3" s="1"/>
  <c r="AE129" i="3" s="1"/>
  <c r="AA128" i="3"/>
  <c r="AD128" i="3" s="1"/>
  <c r="AE128" i="3" s="1"/>
  <c r="AA127" i="3"/>
  <c r="AD127" i="3" s="1"/>
  <c r="AE127" i="3" s="1"/>
  <c r="AA126" i="3"/>
  <c r="AD126" i="3" s="1"/>
  <c r="AE126" i="3" s="1"/>
  <c r="AA125" i="3"/>
  <c r="AD125" i="3" s="1"/>
  <c r="AE125" i="3" s="1"/>
  <c r="AA124" i="3"/>
  <c r="AD124" i="3" s="1"/>
  <c r="AE124" i="3" s="1"/>
  <c r="AA123" i="3"/>
  <c r="AD123" i="3" s="1"/>
  <c r="AE123" i="3" s="1"/>
  <c r="AA122" i="3"/>
  <c r="AD122" i="3" s="1"/>
  <c r="AE122" i="3" s="1"/>
  <c r="AA121" i="3"/>
  <c r="AD121" i="3" s="1"/>
  <c r="AE121" i="3" s="1"/>
  <c r="AA120" i="3"/>
  <c r="AD120" i="3" s="1"/>
  <c r="AE120" i="3" s="1"/>
  <c r="AA119" i="3"/>
  <c r="AD119" i="3" s="1"/>
  <c r="AE119" i="3" s="1"/>
  <c r="AA118" i="3"/>
  <c r="AD118" i="3" s="1"/>
  <c r="AE118" i="3" s="1"/>
  <c r="AA117" i="3"/>
  <c r="AD117" i="3" s="1"/>
  <c r="AE117" i="3" s="1"/>
  <c r="AA116" i="3"/>
  <c r="AD116" i="3" s="1"/>
  <c r="AE116" i="3" s="1"/>
  <c r="AA115" i="3"/>
  <c r="AD115" i="3" s="1"/>
  <c r="AE115" i="3" s="1"/>
  <c r="AA114" i="3"/>
  <c r="AD114" i="3" s="1"/>
  <c r="AE114" i="3" s="1"/>
  <c r="AA113" i="3"/>
  <c r="AD113" i="3" s="1"/>
  <c r="AE113" i="3" s="1"/>
  <c r="AA112" i="3"/>
  <c r="AD112" i="3" s="1"/>
  <c r="AE112" i="3" s="1"/>
  <c r="AA111" i="3"/>
  <c r="AD111" i="3" s="1"/>
  <c r="AE111" i="3" s="1"/>
  <c r="AA110" i="3"/>
  <c r="AD110" i="3" s="1"/>
  <c r="AE110" i="3" s="1"/>
  <c r="AA109" i="3"/>
  <c r="AD109" i="3" s="1"/>
  <c r="AE109" i="3" s="1"/>
  <c r="AA108" i="3"/>
  <c r="AD108" i="3" s="1"/>
  <c r="AE108" i="3" s="1"/>
  <c r="AA107" i="3"/>
  <c r="AD107" i="3" s="1"/>
  <c r="AE107" i="3" s="1"/>
  <c r="AA106" i="3"/>
  <c r="AD106" i="3" s="1"/>
  <c r="AE106" i="3" s="1"/>
  <c r="AA105" i="3"/>
  <c r="AD105" i="3" s="1"/>
  <c r="AE105" i="3" s="1"/>
  <c r="AA104" i="3"/>
  <c r="AD104" i="3" s="1"/>
  <c r="AE104" i="3" s="1"/>
  <c r="AA103" i="3"/>
  <c r="AD103" i="3" s="1"/>
  <c r="AE103" i="3" s="1"/>
  <c r="AA102" i="3"/>
  <c r="AD102" i="3" s="1"/>
  <c r="AE102" i="3" s="1"/>
  <c r="AA101" i="3"/>
  <c r="AD101" i="3" s="1"/>
  <c r="AE101" i="3" s="1"/>
  <c r="AA100" i="3"/>
  <c r="AD100" i="3" s="1"/>
  <c r="AE100" i="3" s="1"/>
  <c r="AA99" i="3"/>
  <c r="AD99" i="3" s="1"/>
  <c r="AE99" i="3" s="1"/>
  <c r="AA98" i="3"/>
  <c r="AD98" i="3" s="1"/>
  <c r="AE98" i="3" s="1"/>
  <c r="AA97" i="3"/>
  <c r="AD97" i="3" s="1"/>
  <c r="AE97" i="3" s="1"/>
  <c r="AA96" i="3"/>
  <c r="AD96" i="3" s="1"/>
  <c r="AE96" i="3" s="1"/>
  <c r="AA95" i="3"/>
  <c r="AD95" i="3" s="1"/>
  <c r="AE95" i="3" s="1"/>
  <c r="AA94" i="3"/>
  <c r="AD94" i="3" s="1"/>
  <c r="AE94" i="3" s="1"/>
  <c r="AA93" i="3"/>
  <c r="AD93" i="3" s="1"/>
  <c r="AE93" i="3" s="1"/>
  <c r="AA92" i="3"/>
  <c r="AD92" i="3" s="1"/>
  <c r="AE92" i="3" s="1"/>
  <c r="AA91" i="3"/>
  <c r="AD91" i="3" s="1"/>
  <c r="AE91" i="3" s="1"/>
  <c r="AA90" i="3"/>
  <c r="AD90" i="3" s="1"/>
  <c r="AE90" i="3" s="1"/>
  <c r="AA89" i="3"/>
  <c r="AD89" i="3" s="1"/>
  <c r="AE89" i="3" s="1"/>
  <c r="AA88" i="3"/>
  <c r="AD88" i="3" s="1"/>
  <c r="AE88" i="3" s="1"/>
  <c r="AA87" i="3"/>
  <c r="AD87" i="3" s="1"/>
  <c r="AE87" i="3" s="1"/>
  <c r="AA86" i="3"/>
  <c r="AD86" i="3" s="1"/>
  <c r="AE86" i="3" s="1"/>
  <c r="AA85" i="3"/>
  <c r="AD85" i="3" s="1"/>
  <c r="AE85" i="3" s="1"/>
  <c r="AA84" i="3"/>
  <c r="AD84" i="3" s="1"/>
  <c r="AE84" i="3" s="1"/>
  <c r="AA83" i="3"/>
  <c r="AD83" i="3" s="1"/>
  <c r="AE83" i="3" s="1"/>
  <c r="AA82" i="3"/>
  <c r="AD82" i="3" s="1"/>
  <c r="AE82" i="3" s="1"/>
  <c r="AA81" i="3"/>
  <c r="AD81" i="3" s="1"/>
  <c r="AE81" i="3" s="1"/>
  <c r="AA80" i="3"/>
  <c r="AD80" i="3" s="1"/>
  <c r="AE80" i="3" s="1"/>
  <c r="AA79" i="3"/>
  <c r="AD79" i="3" s="1"/>
  <c r="AE79" i="3" s="1"/>
  <c r="AA78" i="3"/>
  <c r="AD78" i="3" s="1"/>
  <c r="AE78" i="3" s="1"/>
  <c r="AA77" i="3"/>
  <c r="AD77" i="3" s="1"/>
  <c r="AE77" i="3" s="1"/>
  <c r="AA76" i="3"/>
  <c r="AD76" i="3" s="1"/>
  <c r="AE76" i="3" s="1"/>
  <c r="AA75" i="3"/>
  <c r="AD75" i="3" s="1"/>
  <c r="AE75" i="3" s="1"/>
  <c r="AA74" i="3"/>
  <c r="AD74" i="3" s="1"/>
  <c r="AE74" i="3" s="1"/>
  <c r="AA73" i="3"/>
  <c r="AD73" i="3" s="1"/>
  <c r="AE73" i="3" s="1"/>
  <c r="AA72" i="3"/>
  <c r="AD72" i="3" s="1"/>
  <c r="AE72" i="3" s="1"/>
  <c r="AA71" i="3"/>
  <c r="AD71" i="3" s="1"/>
  <c r="AE71" i="3" s="1"/>
  <c r="AA70" i="3"/>
  <c r="AD70" i="3" s="1"/>
  <c r="AE70" i="3" s="1"/>
  <c r="AA69" i="3"/>
  <c r="AD69" i="3" s="1"/>
  <c r="AE69" i="3" s="1"/>
  <c r="AA68" i="3"/>
  <c r="AD68" i="3" s="1"/>
  <c r="AE68" i="3" s="1"/>
  <c r="AA67" i="3"/>
  <c r="AD67" i="3" s="1"/>
  <c r="AE67" i="3" s="1"/>
  <c r="AA66" i="3"/>
  <c r="AD66" i="3" s="1"/>
  <c r="AE66" i="3" s="1"/>
  <c r="AA65" i="3"/>
  <c r="AD65" i="3" s="1"/>
  <c r="AE65" i="3" s="1"/>
  <c r="AA64" i="3"/>
  <c r="AD64" i="3" s="1"/>
  <c r="AE64" i="3" s="1"/>
  <c r="AA63" i="3"/>
  <c r="AD63" i="3" s="1"/>
  <c r="AE63" i="3" s="1"/>
  <c r="AA62" i="3"/>
  <c r="AD62" i="3" s="1"/>
  <c r="AE62" i="3" s="1"/>
  <c r="AA61" i="3"/>
  <c r="AD61" i="3" s="1"/>
  <c r="AE61" i="3" s="1"/>
  <c r="AA60" i="3"/>
  <c r="AD60" i="3" s="1"/>
  <c r="AE60" i="3" s="1"/>
  <c r="AA59" i="3"/>
  <c r="AD59" i="3" s="1"/>
  <c r="AE59" i="3" s="1"/>
  <c r="AA58" i="3"/>
  <c r="AD58" i="3" s="1"/>
  <c r="AE58" i="3" s="1"/>
  <c r="AA57" i="3"/>
  <c r="AD57" i="3" s="1"/>
  <c r="AE57" i="3" s="1"/>
  <c r="AA56" i="3"/>
  <c r="AD56" i="3" s="1"/>
  <c r="AE56" i="3" s="1"/>
  <c r="AA55" i="3"/>
  <c r="AD55" i="3" s="1"/>
  <c r="AE55" i="3" s="1"/>
  <c r="AA54" i="3"/>
  <c r="AD54" i="3" s="1"/>
  <c r="AE54" i="3" s="1"/>
  <c r="AA53" i="3"/>
  <c r="AD53" i="3" s="1"/>
  <c r="AE53" i="3" s="1"/>
  <c r="AA52" i="3"/>
  <c r="AD52" i="3" s="1"/>
  <c r="AE52" i="3" s="1"/>
  <c r="AA51" i="3"/>
  <c r="AD51" i="3" s="1"/>
  <c r="AE51" i="3" s="1"/>
  <c r="AA50" i="3"/>
  <c r="AD50" i="3" s="1"/>
  <c r="AE50" i="3" s="1"/>
  <c r="AA49" i="3"/>
  <c r="AD49" i="3" s="1"/>
  <c r="AE49" i="3" s="1"/>
  <c r="AA48" i="3"/>
  <c r="AD48" i="3" s="1"/>
  <c r="AE48" i="3" s="1"/>
  <c r="AA47" i="3"/>
  <c r="AD47" i="3" s="1"/>
  <c r="AE47" i="3" s="1"/>
  <c r="AA46" i="3"/>
  <c r="AD46" i="3" s="1"/>
  <c r="AE46" i="3" s="1"/>
  <c r="AA45" i="3"/>
  <c r="AD45" i="3" s="1"/>
  <c r="AE45" i="3" s="1"/>
  <c r="AA44" i="3"/>
  <c r="AD44" i="3" s="1"/>
  <c r="AE44" i="3" s="1"/>
  <c r="AA43" i="3"/>
  <c r="AD43" i="3" s="1"/>
  <c r="AE43" i="3" s="1"/>
  <c r="AA42" i="3"/>
  <c r="AD42" i="3" s="1"/>
  <c r="AE42" i="3" s="1"/>
  <c r="AA41" i="3"/>
  <c r="AD41" i="3" s="1"/>
  <c r="AE41" i="3" s="1"/>
  <c r="AA40" i="3"/>
  <c r="AD40" i="3" s="1"/>
  <c r="AE40" i="3" s="1"/>
  <c r="AA39" i="3"/>
  <c r="AD39" i="3" s="1"/>
  <c r="AE39" i="3" s="1"/>
  <c r="AA38" i="3"/>
  <c r="AD38" i="3" s="1"/>
  <c r="AE38" i="3" s="1"/>
  <c r="AA37" i="3"/>
  <c r="AD37" i="3" s="1"/>
  <c r="AE37" i="3" s="1"/>
  <c r="AA36" i="3"/>
  <c r="AD36" i="3" s="1"/>
  <c r="AE36" i="3" s="1"/>
  <c r="AA35" i="3"/>
  <c r="AD35" i="3" s="1"/>
  <c r="AE35" i="3" s="1"/>
  <c r="AA34" i="3"/>
  <c r="AD34" i="3" s="1"/>
  <c r="AE34" i="3" s="1"/>
  <c r="AA33" i="3"/>
  <c r="AD33" i="3" s="1"/>
  <c r="AE33" i="3" s="1"/>
  <c r="AA32" i="3"/>
  <c r="AD32" i="3" s="1"/>
  <c r="AE32" i="3" s="1"/>
  <c r="AA31" i="3"/>
  <c r="AD31" i="3" s="1"/>
  <c r="AE31" i="3" s="1"/>
  <c r="AA30" i="3"/>
  <c r="AD30" i="3" s="1"/>
  <c r="AE30" i="3" s="1"/>
  <c r="AA29" i="3"/>
  <c r="AD29" i="3" s="1"/>
  <c r="AE29" i="3" s="1"/>
  <c r="AA28" i="3"/>
  <c r="AD28" i="3" s="1"/>
  <c r="AE28" i="3" s="1"/>
  <c r="AA27" i="3"/>
  <c r="AD27" i="3" s="1"/>
  <c r="AE27" i="3" s="1"/>
  <c r="AA26" i="3"/>
  <c r="AD26" i="3" s="1"/>
  <c r="AE26" i="3" s="1"/>
  <c r="AA25" i="3"/>
  <c r="AD25" i="3" s="1"/>
  <c r="AE25" i="3" s="1"/>
  <c r="AA24" i="3"/>
  <c r="AD24" i="3" s="1"/>
  <c r="AE24" i="3" s="1"/>
  <c r="AA23" i="3"/>
  <c r="AD23" i="3" s="1"/>
  <c r="AE23" i="3" s="1"/>
  <c r="AA22" i="3"/>
  <c r="AD22" i="3" s="1"/>
  <c r="AE22" i="3" s="1"/>
  <c r="AA21" i="3"/>
  <c r="AD21" i="3" s="1"/>
  <c r="AE21" i="3" s="1"/>
  <c r="AA20" i="3"/>
  <c r="AD20" i="3" s="1"/>
  <c r="AE20" i="3" s="1"/>
  <c r="AA19" i="3"/>
  <c r="AD19" i="3" s="1"/>
  <c r="AE19" i="3" s="1"/>
  <c r="AA18" i="3"/>
  <c r="AD18" i="3" s="1"/>
  <c r="AE18" i="3" s="1"/>
  <c r="AA17" i="3"/>
  <c r="AD17" i="3" s="1"/>
  <c r="AE17" i="3" s="1"/>
  <c r="AA16" i="3"/>
  <c r="AA15" i="3"/>
  <c r="AD15" i="3" s="1"/>
  <c r="AE15" i="3" s="1"/>
  <c r="AA14" i="3"/>
  <c r="AD14" i="3" s="1"/>
  <c r="AE14" i="3" s="1"/>
  <c r="AA13" i="3"/>
  <c r="AD13" i="3" s="1"/>
  <c r="AE13" i="3" s="1"/>
  <c r="AA12" i="3"/>
  <c r="AD12" i="3" s="1"/>
  <c r="AE12" i="3" s="1"/>
  <c r="AA11" i="3"/>
  <c r="AD11" i="3" s="1"/>
  <c r="AE11" i="3" s="1"/>
  <c r="AC10" i="3"/>
  <c r="AB10" i="3"/>
  <c r="Z10" i="3"/>
  <c r="Y10" i="3"/>
  <c r="X10" i="3"/>
  <c r="K10" i="3" l="1"/>
  <c r="L10" i="3" s="1"/>
  <c r="L19" i="3"/>
  <c r="AA10" i="3"/>
  <c r="AD10" i="3" s="1"/>
  <c r="AE10" i="3" s="1"/>
  <c r="H10" i="3"/>
  <c r="AD16" i="3"/>
  <c r="AE16" i="3" s="1"/>
  <c r="S11" i="3" l="1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10" i="3"/>
  <c r="R288" i="3" l="1"/>
  <c r="R256" i="3"/>
  <c r="R233" i="3"/>
  <c r="R226" i="3"/>
  <c r="R218" i="3"/>
  <c r="R194" i="3"/>
  <c r="R192" i="3"/>
  <c r="R178" i="3"/>
  <c r="R176" i="3"/>
  <c r="R161" i="3"/>
  <c r="R160" i="3"/>
  <c r="R154" i="3"/>
  <c r="R152" i="3"/>
  <c r="R98" i="3"/>
  <c r="R95" i="3"/>
  <c r="R90" i="3"/>
  <c r="R83" i="3"/>
  <c r="R82" i="3"/>
  <c r="R80" i="3"/>
  <c r="R72" i="3"/>
  <c r="R64" i="3"/>
  <c r="R61" i="3"/>
  <c r="R58" i="3"/>
  <c r="R48" i="3"/>
  <c r="R40" i="3"/>
  <c r="R30" i="3"/>
  <c r="R25" i="3"/>
  <c r="R24" i="3"/>
  <c r="R20" i="3"/>
  <c r="R19" i="3"/>
  <c r="R18" i="3"/>
  <c r="R17" i="3"/>
  <c r="R16" i="3"/>
  <c r="R13" i="3"/>
  <c r="R32" i="3" l="1"/>
  <c r="R56" i="3"/>
  <c r="R200" i="3"/>
  <c r="R224" i="3"/>
  <c r="R232" i="3"/>
  <c r="R264" i="3"/>
  <c r="R73" i="3"/>
  <c r="R81" i="3"/>
  <c r="R27" i="3"/>
  <c r="R163" i="3"/>
  <c r="R243" i="3"/>
  <c r="R12" i="3"/>
  <c r="R236" i="3"/>
  <c r="R181" i="3"/>
  <c r="R182" i="3"/>
  <c r="R225" i="3"/>
  <c r="R257" i="3"/>
  <c r="R273" i="3"/>
  <c r="R248" i="3"/>
  <c r="R42" i="3"/>
  <c r="R74" i="3"/>
  <c r="R146" i="3"/>
  <c r="R162" i="3"/>
  <c r="R234" i="3"/>
  <c r="R242" i="3"/>
  <c r="R250" i="3"/>
  <c r="R266" i="3"/>
  <c r="R274" i="3"/>
  <c r="R282" i="3"/>
  <c r="R290" i="3"/>
  <c r="R91" i="3"/>
  <c r="R155" i="3"/>
  <c r="R203" i="3"/>
  <c r="R219" i="3"/>
  <c r="R227" i="3"/>
  <c r="R235" i="3"/>
  <c r="R259" i="3"/>
  <c r="R267" i="3"/>
  <c r="R275" i="3"/>
  <c r="R283" i="3"/>
  <c r="R76" i="3"/>
  <c r="R180" i="3"/>
  <c r="R244" i="3"/>
  <c r="R276" i="3"/>
  <c r="R292" i="3"/>
  <c r="R165" i="3"/>
  <c r="R213" i="3"/>
  <c r="R78" i="3"/>
  <c r="R246" i="3"/>
  <c r="R271" i="3"/>
  <c r="R279" i="3"/>
  <c r="R296" i="3"/>
  <c r="R240" i="3"/>
  <c r="R153" i="3"/>
  <c r="R193" i="3"/>
  <c r="R201" i="3"/>
  <c r="R217" i="3"/>
  <c r="R241" i="3"/>
  <c r="R249" i="3"/>
  <c r="R265" i="3"/>
  <c r="R281" i="3"/>
  <c r="R289" i="3"/>
  <c r="R297" i="3"/>
  <c r="R298" i="3"/>
  <c r="R299" i="3"/>
  <c r="R300" i="3"/>
  <c r="R272" i="3"/>
  <c r="R301" i="3"/>
  <c r="R43" i="3"/>
  <c r="R195" i="3"/>
  <c r="R211" i="3"/>
  <c r="R291" i="3"/>
  <c r="R44" i="3"/>
  <c r="R148" i="3"/>
  <c r="R228" i="3"/>
  <c r="R260" i="3"/>
  <c r="R21" i="3"/>
  <c r="R149" i="3"/>
  <c r="R197" i="3"/>
  <c r="R221" i="3"/>
  <c r="R229" i="3"/>
  <c r="R237" i="3"/>
  <c r="R245" i="3"/>
  <c r="R253" i="3"/>
  <c r="R261" i="3"/>
  <c r="R269" i="3"/>
  <c r="R277" i="3"/>
  <c r="R285" i="3"/>
  <c r="R293" i="3"/>
  <c r="R14" i="3"/>
  <c r="R22" i="3"/>
  <c r="R46" i="3"/>
  <c r="R86" i="3"/>
  <c r="R94" i="3"/>
  <c r="R150" i="3"/>
  <c r="R158" i="3"/>
  <c r="R166" i="3"/>
  <c r="R198" i="3"/>
  <c r="R222" i="3"/>
  <c r="R230" i="3"/>
  <c r="R238" i="3"/>
  <c r="R254" i="3"/>
  <c r="R262" i="3"/>
  <c r="R270" i="3"/>
  <c r="R278" i="3"/>
  <c r="R286" i="3"/>
  <c r="R294" i="3"/>
  <c r="R302" i="3"/>
  <c r="R280" i="3"/>
  <c r="R202" i="3"/>
  <c r="R258" i="3"/>
  <c r="R147" i="3"/>
  <c r="R179" i="3"/>
  <c r="R251" i="3"/>
  <c r="R220" i="3"/>
  <c r="R252" i="3"/>
  <c r="R268" i="3"/>
  <c r="R284" i="3"/>
  <c r="R29" i="3"/>
  <c r="R173" i="3"/>
  <c r="R15" i="3"/>
  <c r="R23" i="3"/>
  <c r="R31" i="3"/>
  <c r="R39" i="3"/>
  <c r="R63" i="3"/>
  <c r="R71" i="3"/>
  <c r="R151" i="3"/>
  <c r="R159" i="3"/>
  <c r="R175" i="3"/>
  <c r="R199" i="3"/>
  <c r="R215" i="3"/>
  <c r="R223" i="3"/>
  <c r="R231" i="3"/>
  <c r="R239" i="3"/>
  <c r="R247" i="3"/>
  <c r="R255" i="3"/>
  <c r="R263" i="3"/>
  <c r="R287" i="3"/>
  <c r="R295" i="3"/>
  <c r="R303" i="3"/>
  <c r="R26" i="3"/>
  <c r="R34" i="3"/>
  <c r="R50" i="3"/>
  <c r="R66" i="3"/>
  <c r="R106" i="3"/>
  <c r="R114" i="3"/>
  <c r="R122" i="3"/>
  <c r="R130" i="3"/>
  <c r="R138" i="3"/>
  <c r="R170" i="3"/>
  <c r="R186" i="3"/>
  <c r="R210" i="3"/>
  <c r="R11" i="3"/>
  <c r="R35" i="3"/>
  <c r="R51" i="3"/>
  <c r="R59" i="3"/>
  <c r="R67" i="3"/>
  <c r="R75" i="3"/>
  <c r="R99" i="3"/>
  <c r="R107" i="3"/>
  <c r="R115" i="3"/>
  <c r="R123" i="3"/>
  <c r="R131" i="3"/>
  <c r="R139" i="3"/>
  <c r="R171" i="3"/>
  <c r="R187" i="3"/>
  <c r="R28" i="3"/>
  <c r="R36" i="3"/>
  <c r="R52" i="3"/>
  <c r="R60" i="3"/>
  <c r="R68" i="3"/>
  <c r="R84" i="3"/>
  <c r="R92" i="3"/>
  <c r="R100" i="3"/>
  <c r="R108" i="3"/>
  <c r="R116" i="3"/>
  <c r="R124" i="3"/>
  <c r="R132" i="3"/>
  <c r="R140" i="3"/>
  <c r="R156" i="3"/>
  <c r="R164" i="3"/>
  <c r="R172" i="3"/>
  <c r="R188" i="3"/>
  <c r="R196" i="3"/>
  <c r="R204" i="3"/>
  <c r="R212" i="3"/>
  <c r="R37" i="3"/>
  <c r="R45" i="3"/>
  <c r="R53" i="3"/>
  <c r="R69" i="3"/>
  <c r="R77" i="3"/>
  <c r="R85" i="3"/>
  <c r="R93" i="3"/>
  <c r="R101" i="3"/>
  <c r="R109" i="3"/>
  <c r="R117" i="3"/>
  <c r="R125" i="3"/>
  <c r="R133" i="3"/>
  <c r="R141" i="3"/>
  <c r="R157" i="3"/>
  <c r="R189" i="3"/>
  <c r="R205" i="3"/>
  <c r="R38" i="3"/>
  <c r="R54" i="3"/>
  <c r="R62" i="3"/>
  <c r="R70" i="3"/>
  <c r="R102" i="3"/>
  <c r="R110" i="3"/>
  <c r="R118" i="3"/>
  <c r="R126" i="3"/>
  <c r="R134" i="3"/>
  <c r="R142" i="3"/>
  <c r="R174" i="3"/>
  <c r="R190" i="3"/>
  <c r="R206" i="3"/>
  <c r="R214" i="3"/>
  <c r="R47" i="3"/>
  <c r="R55" i="3"/>
  <c r="R79" i="3"/>
  <c r="R87" i="3"/>
  <c r="R103" i="3"/>
  <c r="R111" i="3"/>
  <c r="R119" i="3"/>
  <c r="R127" i="3"/>
  <c r="R135" i="3"/>
  <c r="R143" i="3"/>
  <c r="R167" i="3"/>
  <c r="R183" i="3"/>
  <c r="R191" i="3"/>
  <c r="R207" i="3"/>
  <c r="R88" i="3"/>
  <c r="R96" i="3"/>
  <c r="R104" i="3"/>
  <c r="R112" i="3"/>
  <c r="R120" i="3"/>
  <c r="R128" i="3"/>
  <c r="R136" i="3"/>
  <c r="R144" i="3"/>
  <c r="R168" i="3"/>
  <c r="R184" i="3"/>
  <c r="R208" i="3"/>
  <c r="R216" i="3"/>
  <c r="R33" i="3"/>
  <c r="R41" i="3"/>
  <c r="R49" i="3"/>
  <c r="R57" i="3"/>
  <c r="R65" i="3"/>
  <c r="R89" i="3"/>
  <c r="R97" i="3"/>
  <c r="R105" i="3"/>
  <c r="R113" i="3"/>
  <c r="R121" i="3"/>
  <c r="R129" i="3"/>
  <c r="R137" i="3"/>
  <c r="R145" i="3"/>
  <c r="R169" i="3"/>
  <c r="R177" i="3"/>
  <c r="R185" i="3"/>
  <c r="R209" i="3"/>
  <c r="C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L10" i="5"/>
  <c r="K10" i="5"/>
  <c r="N13" i="5"/>
  <c r="N39" i="5"/>
  <c r="N61" i="5"/>
  <c r="N26" i="5"/>
  <c r="N34" i="5"/>
  <c r="N74" i="5"/>
  <c r="N85" i="5"/>
  <c r="N98" i="5"/>
  <c r="N68" i="5"/>
  <c r="N37" i="5"/>
  <c r="N45" i="5"/>
  <c r="N165" i="5"/>
  <c r="N173" i="5"/>
  <c r="N114" i="5"/>
  <c r="N93" i="5"/>
  <c r="N77" i="5"/>
  <c r="N162" i="5"/>
  <c r="F22" i="5" l="1"/>
  <c r="N250" i="3"/>
  <c r="O250" i="3" s="1"/>
  <c r="F259" i="5"/>
  <c r="N229" i="3"/>
  <c r="O229" i="3" s="1"/>
  <c r="F47" i="5"/>
  <c r="N16" i="3"/>
  <c r="O16" i="3" s="1"/>
  <c r="F276" i="5"/>
  <c r="N249" i="3"/>
  <c r="O249" i="3" s="1"/>
  <c r="F55" i="5"/>
  <c r="N279" i="3"/>
  <c r="O279" i="3" s="1"/>
  <c r="F226" i="5"/>
  <c r="N81" i="3"/>
  <c r="O81" i="3" s="1"/>
  <c r="F210" i="5"/>
  <c r="N257" i="3"/>
  <c r="O257" i="3" s="1"/>
  <c r="F19" i="5"/>
  <c r="N19" i="3"/>
  <c r="O19" i="3" s="1"/>
  <c r="F144" i="5"/>
  <c r="N201" i="3"/>
  <c r="O201" i="3" s="1"/>
  <c r="F31" i="5"/>
  <c r="N197" i="3"/>
  <c r="O197" i="3" s="1"/>
  <c r="F200" i="5"/>
  <c r="N61" i="3"/>
  <c r="O61" i="3" s="1"/>
  <c r="F172" i="5"/>
  <c r="N237" i="3"/>
  <c r="O237" i="3" s="1"/>
  <c r="F251" i="5"/>
  <c r="N159" i="3"/>
  <c r="O159" i="3" s="1"/>
  <c r="F192" i="5"/>
  <c r="N83" i="3"/>
  <c r="O83" i="3" s="1"/>
  <c r="F235" i="5"/>
  <c r="N232" i="3"/>
  <c r="O232" i="3" s="1"/>
  <c r="P218" i="3"/>
  <c r="F232" i="5"/>
  <c r="N218" i="3"/>
  <c r="O218" i="3" s="1"/>
  <c r="F147" i="5"/>
  <c r="N299" i="3"/>
  <c r="O299" i="3" s="1"/>
  <c r="F48" i="5"/>
  <c r="N146" i="3"/>
  <c r="O146" i="3" s="1"/>
  <c r="P202" i="3"/>
  <c r="F202" i="5"/>
  <c r="N202" i="3"/>
  <c r="O202" i="3" s="1"/>
  <c r="P219" i="3"/>
  <c r="F244" i="5"/>
  <c r="N219" i="3"/>
  <c r="O219" i="3" s="1"/>
  <c r="F58" i="5"/>
  <c r="N169" i="3"/>
  <c r="O169" i="3" s="1"/>
  <c r="F290" i="5"/>
  <c r="N121" i="3"/>
  <c r="O121" i="3" s="1"/>
  <c r="F63" i="5"/>
  <c r="N89" i="3"/>
  <c r="O89" i="3" s="1"/>
  <c r="F199" i="5"/>
  <c r="N41" i="3"/>
  <c r="O41" i="3" s="1"/>
  <c r="F13" i="5"/>
  <c r="N184" i="3"/>
  <c r="O184" i="3" s="1"/>
  <c r="F254" i="5"/>
  <c r="N128" i="3"/>
  <c r="O128" i="3" s="1"/>
  <c r="F24" i="5"/>
  <c r="N96" i="3"/>
  <c r="O96" i="3" s="1"/>
  <c r="F101" i="5"/>
  <c r="N183" i="3"/>
  <c r="O183" i="3" s="1"/>
  <c r="F222" i="5"/>
  <c r="N127" i="3"/>
  <c r="O127" i="3" s="1"/>
  <c r="F289" i="5"/>
  <c r="N87" i="3"/>
  <c r="O87" i="3" s="1"/>
  <c r="F284" i="5"/>
  <c r="N214" i="3"/>
  <c r="O214" i="3" s="1"/>
  <c r="F83" i="5"/>
  <c r="N142" i="3"/>
  <c r="O142" i="3" s="1"/>
  <c r="N110" i="3"/>
  <c r="O110" i="3" s="1"/>
  <c r="F177" i="5"/>
  <c r="N54" i="3"/>
  <c r="O54" i="3" s="1"/>
  <c r="F176" i="5"/>
  <c r="N157" i="3"/>
  <c r="O157" i="3" s="1"/>
  <c r="F121" i="5"/>
  <c r="N117" i="3"/>
  <c r="O117" i="3" s="1"/>
  <c r="F87" i="5"/>
  <c r="N85" i="3"/>
  <c r="O85" i="3" s="1"/>
  <c r="F44" i="5"/>
  <c r="N45" i="3"/>
  <c r="O45" i="3" s="1"/>
  <c r="F252" i="5"/>
  <c r="N242" i="3"/>
  <c r="O242" i="3" s="1"/>
  <c r="P206" i="3"/>
  <c r="F193" i="5"/>
  <c r="N231" i="3"/>
  <c r="O231" i="3" s="1"/>
  <c r="F218" i="5"/>
  <c r="N148" i="3"/>
  <c r="O148" i="3" s="1"/>
  <c r="F297" i="5"/>
  <c r="N233" i="3"/>
  <c r="O233" i="3" s="1"/>
  <c r="F68" i="5"/>
  <c r="N271" i="3"/>
  <c r="O271" i="3" s="1"/>
  <c r="F98" i="5"/>
  <c r="N43" i="3"/>
  <c r="O43" i="3" s="1"/>
  <c r="F186" i="5"/>
  <c r="N241" i="3"/>
  <c r="O241" i="3" s="1"/>
  <c r="F56" i="5"/>
  <c r="N302" i="3"/>
  <c r="O302" i="3" s="1"/>
  <c r="F143" i="5"/>
  <c r="N199" i="3"/>
  <c r="O199" i="3" s="1"/>
  <c r="F92" i="5"/>
  <c r="N82" i="3"/>
  <c r="O82" i="3" s="1"/>
  <c r="P189" i="3"/>
  <c r="F35" i="5"/>
  <c r="N165" i="3"/>
  <c r="O165" i="3" s="1"/>
  <c r="F73" i="5"/>
  <c r="N42" i="3"/>
  <c r="O42" i="3" s="1"/>
  <c r="F269" i="5"/>
  <c r="N223" i="3"/>
  <c r="O223" i="3" s="1"/>
  <c r="F135" i="5"/>
  <c r="N86" i="3"/>
  <c r="O86" i="3" s="1"/>
  <c r="F142" i="5"/>
  <c r="N74" i="3"/>
  <c r="O74" i="3" s="1"/>
  <c r="F159" i="5"/>
  <c r="N300" i="3"/>
  <c r="O300" i="3" s="1"/>
  <c r="F291" i="5"/>
  <c r="N160" i="3"/>
  <c r="O160" i="3" s="1"/>
  <c r="F183" i="5"/>
  <c r="N239" i="3"/>
  <c r="O239" i="3" s="1"/>
  <c r="F40" i="5"/>
  <c r="N72" i="3"/>
  <c r="O72" i="3" s="1"/>
  <c r="F102" i="5"/>
  <c r="N192" i="3"/>
  <c r="O192" i="3" s="1"/>
  <c r="F157" i="5"/>
  <c r="N196" i="3"/>
  <c r="O196" i="3" s="1"/>
  <c r="F288" i="5"/>
  <c r="N156" i="3"/>
  <c r="O156" i="3" s="1"/>
  <c r="F215" i="5"/>
  <c r="N116" i="3"/>
  <c r="O116" i="3" s="1"/>
  <c r="F237" i="5"/>
  <c r="N84" i="3"/>
  <c r="O84" i="3" s="1"/>
  <c r="F17" i="5"/>
  <c r="N36" i="3"/>
  <c r="O36" i="3" s="1"/>
  <c r="F228" i="5"/>
  <c r="N139" i="3"/>
  <c r="O139" i="3" s="1"/>
  <c r="F300" i="5"/>
  <c r="N107" i="3"/>
  <c r="O107" i="3" s="1"/>
  <c r="F195" i="5"/>
  <c r="N59" i="3"/>
  <c r="O59" i="3" s="1"/>
  <c r="F295" i="5"/>
  <c r="N210" i="3"/>
  <c r="O210" i="3" s="1"/>
  <c r="F61" i="5"/>
  <c r="N130" i="3"/>
  <c r="O130" i="3" s="1"/>
  <c r="F88" i="5"/>
  <c r="N66" i="3"/>
  <c r="O66" i="3" s="1"/>
  <c r="F158" i="5"/>
  <c r="N226" i="3"/>
  <c r="O226" i="3" s="1"/>
  <c r="F126" i="5"/>
  <c r="N234" i="3"/>
  <c r="O234" i="3" s="1"/>
  <c r="F34" i="5"/>
  <c r="N230" i="3"/>
  <c r="O230" i="3" s="1"/>
  <c r="F117" i="5"/>
  <c r="N263" i="3"/>
  <c r="O263" i="3" s="1"/>
  <c r="F280" i="5"/>
  <c r="N297" i="3"/>
  <c r="O297" i="3" s="1"/>
  <c r="F190" i="5"/>
  <c r="N225" i="3"/>
  <c r="O225" i="3" s="1"/>
  <c r="F77" i="5"/>
  <c r="N294" i="3"/>
  <c r="O294" i="3" s="1"/>
  <c r="F109" i="5"/>
  <c r="N182" i="3"/>
  <c r="O182" i="3" s="1"/>
  <c r="P48" i="3"/>
  <c r="F137" i="5"/>
  <c r="N48" i="3"/>
  <c r="O48" i="3" s="1"/>
  <c r="F165" i="5"/>
  <c r="N158" i="3"/>
  <c r="O158" i="3" s="1"/>
  <c r="F246" i="5"/>
  <c r="N27" i="3"/>
  <c r="O27" i="3" s="1"/>
  <c r="P120" i="3"/>
  <c r="F264" i="5"/>
  <c r="N217" i="3"/>
  <c r="O217" i="3" s="1"/>
  <c r="P32" i="3"/>
  <c r="F243" i="5"/>
  <c r="N32" i="3"/>
  <c r="O32" i="3" s="1"/>
  <c r="P259" i="3"/>
  <c r="F64" i="5"/>
  <c r="N40" i="3"/>
  <c r="O40" i="3" s="1"/>
  <c r="F95" i="5"/>
  <c r="N283" i="3"/>
  <c r="O283" i="3" s="1"/>
  <c r="F89" i="5"/>
  <c r="N154" i="3"/>
  <c r="O154" i="3" s="1"/>
  <c r="F113" i="5"/>
  <c r="N195" i="3"/>
  <c r="O195" i="3" s="1"/>
  <c r="F122" i="5"/>
  <c r="N284" i="3"/>
  <c r="O284" i="3" s="1"/>
  <c r="P123" i="3"/>
  <c r="F108" i="5"/>
  <c r="N149" i="3"/>
  <c r="O149" i="3" s="1"/>
  <c r="F139" i="5"/>
  <c r="N209" i="3"/>
  <c r="O209" i="3" s="1"/>
  <c r="F236" i="5"/>
  <c r="N145" i="3"/>
  <c r="O145" i="3" s="1"/>
  <c r="F74" i="5"/>
  <c r="N113" i="3"/>
  <c r="O113" i="3" s="1"/>
  <c r="F30" i="5"/>
  <c r="N65" i="3"/>
  <c r="O65" i="3" s="1"/>
  <c r="F18" i="5"/>
  <c r="N33" i="3"/>
  <c r="O33" i="3" s="1"/>
  <c r="F41" i="5"/>
  <c r="N168" i="3"/>
  <c r="O168" i="3" s="1"/>
  <c r="F196" i="5"/>
  <c r="N120" i="3"/>
  <c r="O120" i="3" s="1"/>
  <c r="F111" i="5"/>
  <c r="N88" i="3"/>
  <c r="O88" i="3" s="1"/>
  <c r="F286" i="5"/>
  <c r="N167" i="3"/>
  <c r="O167" i="3" s="1"/>
  <c r="F262" i="5"/>
  <c r="N119" i="3"/>
  <c r="O119" i="3" s="1"/>
  <c r="F125" i="5"/>
  <c r="N79" i="3"/>
  <c r="O79" i="3" s="1"/>
  <c r="F107" i="5"/>
  <c r="N206" i="3"/>
  <c r="O206" i="3" s="1"/>
  <c r="F285" i="5"/>
  <c r="N134" i="3"/>
  <c r="O134" i="3" s="1"/>
  <c r="F241" i="5"/>
  <c r="N102" i="3"/>
  <c r="O102" i="3" s="1"/>
  <c r="F153" i="5"/>
  <c r="N38" i="3"/>
  <c r="O38" i="3" s="1"/>
  <c r="F302" i="5"/>
  <c r="N141" i="3"/>
  <c r="O141" i="3" s="1"/>
  <c r="F75" i="5"/>
  <c r="N109" i="3"/>
  <c r="O109" i="3" s="1"/>
  <c r="F103" i="5"/>
  <c r="N77" i="3"/>
  <c r="O77" i="3" s="1"/>
  <c r="F156" i="5"/>
  <c r="N37" i="3"/>
  <c r="O37" i="3" s="1"/>
  <c r="F245" i="5"/>
  <c r="N256" i="3"/>
  <c r="O256" i="3" s="1"/>
  <c r="F182" i="5"/>
  <c r="N95" i="3"/>
  <c r="O95" i="3" s="1"/>
  <c r="F279" i="5"/>
  <c r="N14" i="3"/>
  <c r="O14" i="3" s="1"/>
  <c r="F184" i="5"/>
  <c r="N94" i="3"/>
  <c r="O94" i="3" s="1"/>
  <c r="F255" i="5"/>
  <c r="N91" i="3"/>
  <c r="O91" i="3" s="1"/>
  <c r="F27" i="5"/>
  <c r="N98" i="3"/>
  <c r="O98" i="3" s="1"/>
  <c r="F265" i="5"/>
  <c r="N301" i="3"/>
  <c r="O301" i="3" s="1"/>
  <c r="F247" i="5"/>
  <c r="N245" i="3"/>
  <c r="O245" i="3" s="1"/>
  <c r="F50" i="5"/>
  <c r="N289" i="3"/>
  <c r="O289" i="3" s="1"/>
  <c r="F14" i="5"/>
  <c r="N222" i="3"/>
  <c r="O222" i="3" s="1"/>
  <c r="F80" i="5"/>
  <c r="N286" i="3"/>
  <c r="O286" i="3" s="1"/>
  <c r="F52" i="5"/>
  <c r="N180" i="3"/>
  <c r="O180" i="3" s="1"/>
  <c r="F70" i="5"/>
  <c r="N46" i="3"/>
  <c r="O46" i="3" s="1"/>
  <c r="F227" i="5"/>
  <c r="N151" i="3"/>
  <c r="O151" i="3" s="1"/>
  <c r="F294" i="5"/>
  <c r="N25" i="3"/>
  <c r="O25" i="3" s="1"/>
  <c r="F274" i="5"/>
  <c r="N255" i="3"/>
  <c r="O255" i="3" s="1"/>
  <c r="P215" i="3"/>
  <c r="F219" i="5"/>
  <c r="N215" i="3"/>
  <c r="O215" i="3" s="1"/>
  <c r="F155" i="5"/>
  <c r="N292" i="3"/>
  <c r="O292" i="3" s="1"/>
  <c r="F281" i="5"/>
  <c r="N152" i="3"/>
  <c r="O152" i="3" s="1"/>
  <c r="F179" i="5"/>
  <c r="N235" i="3"/>
  <c r="O235" i="3" s="1"/>
  <c r="P99" i="3"/>
  <c r="F174" i="5"/>
  <c r="N13" i="3"/>
  <c r="O13" i="3" s="1"/>
  <c r="F250" i="5"/>
  <c r="N162" i="3"/>
  <c r="O162" i="3" s="1"/>
  <c r="F214" i="5"/>
  <c r="N291" i="3"/>
  <c r="O291" i="3" s="1"/>
  <c r="F134" i="5"/>
  <c r="N251" i="3"/>
  <c r="O251" i="3" s="1"/>
  <c r="F49" i="5"/>
  <c r="N267" i="3"/>
  <c r="O267" i="3" s="1"/>
  <c r="F257" i="5"/>
  <c r="N188" i="3"/>
  <c r="O188" i="3" s="1"/>
  <c r="F171" i="5"/>
  <c r="N140" i="3"/>
  <c r="O140" i="3" s="1"/>
  <c r="F296" i="5"/>
  <c r="N108" i="3"/>
  <c r="O108" i="3" s="1"/>
  <c r="F123" i="5"/>
  <c r="N68" i="3"/>
  <c r="O68" i="3" s="1"/>
  <c r="P55" i="3"/>
  <c r="F54" i="5"/>
  <c r="N28" i="3"/>
  <c r="O28" i="3" s="1"/>
  <c r="F116" i="5"/>
  <c r="N131" i="3"/>
  <c r="O131" i="3" s="1"/>
  <c r="F128" i="5"/>
  <c r="N99" i="3"/>
  <c r="O99" i="3" s="1"/>
  <c r="P51" i="3"/>
  <c r="F168" i="5"/>
  <c r="N51" i="3"/>
  <c r="O51" i="3" s="1"/>
  <c r="F204" i="5"/>
  <c r="N186" i="3"/>
  <c r="O186" i="3" s="1"/>
  <c r="F38" i="5"/>
  <c r="N122" i="3"/>
  <c r="O122" i="3" s="1"/>
  <c r="F261" i="5"/>
  <c r="N50" i="3"/>
  <c r="O50" i="3" s="1"/>
  <c r="F208" i="5"/>
  <c r="N228" i="3"/>
  <c r="O228" i="3" s="1"/>
  <c r="F45" i="5"/>
  <c r="N248" i="3"/>
  <c r="O248" i="3" s="1"/>
  <c r="F23" i="5"/>
  <c r="N254" i="3"/>
  <c r="O254" i="3" s="1"/>
  <c r="P117" i="3"/>
  <c r="F26" i="5"/>
  <c r="N221" i="3"/>
  <c r="O221" i="3" s="1"/>
  <c r="R10" i="3"/>
  <c r="F127" i="5"/>
  <c r="N17" i="3"/>
  <c r="O17" i="3" s="1"/>
  <c r="F124" i="5"/>
  <c r="N90" i="3"/>
  <c r="O90" i="3" s="1"/>
  <c r="F207" i="5"/>
  <c r="N293" i="3"/>
  <c r="O293" i="3" s="1"/>
  <c r="F33" i="5"/>
  <c r="N198" i="3"/>
  <c r="O198" i="3" s="1"/>
  <c r="F164" i="5"/>
  <c r="N281" i="3"/>
  <c r="O281" i="3" s="1"/>
  <c r="F197" i="5"/>
  <c r="N173" i="3"/>
  <c r="O173" i="3" s="1"/>
  <c r="F136" i="5"/>
  <c r="N278" i="3"/>
  <c r="O278" i="3" s="1"/>
  <c r="F189" i="5"/>
  <c r="N178" i="3"/>
  <c r="O178" i="3" s="1"/>
  <c r="F187" i="5"/>
  <c r="N44" i="3"/>
  <c r="O44" i="3" s="1"/>
  <c r="F150" i="5"/>
  <c r="N80" i="3"/>
  <c r="O80" i="3" s="1"/>
  <c r="P133" i="3"/>
  <c r="F248" i="5"/>
  <c r="N227" i="3"/>
  <c r="O227" i="3" s="1"/>
  <c r="F129" i="5"/>
  <c r="N213" i="3"/>
  <c r="O213" i="3" s="1"/>
  <c r="F60" i="5"/>
  <c r="N276" i="3"/>
  <c r="O276" i="3" s="1"/>
  <c r="F12" i="5"/>
  <c r="N298" i="3"/>
  <c r="O298" i="3" s="1"/>
  <c r="F36" i="5"/>
  <c r="N56" i="3"/>
  <c r="O56" i="3" s="1"/>
  <c r="F180" i="5"/>
  <c r="N296" i="3"/>
  <c r="O296" i="3" s="1"/>
  <c r="F234" i="5"/>
  <c r="N150" i="3"/>
  <c r="O150" i="3" s="1"/>
  <c r="F303" i="5"/>
  <c r="N280" i="3"/>
  <c r="O280" i="3" s="1"/>
  <c r="F223" i="5"/>
  <c r="N193" i="3"/>
  <c r="O193" i="3" s="1"/>
  <c r="F84" i="5"/>
  <c r="N185" i="3"/>
  <c r="O185" i="3" s="1"/>
  <c r="F112" i="5"/>
  <c r="N137" i="3"/>
  <c r="O137" i="3" s="1"/>
  <c r="F53" i="5"/>
  <c r="N105" i="3"/>
  <c r="O105" i="3" s="1"/>
  <c r="F67" i="5"/>
  <c r="N57" i="3"/>
  <c r="O57" i="3" s="1"/>
  <c r="F201" i="5"/>
  <c r="N216" i="3"/>
  <c r="O216" i="3" s="1"/>
  <c r="F282" i="5"/>
  <c r="N144" i="3"/>
  <c r="O144" i="3" s="1"/>
  <c r="F225" i="5"/>
  <c r="N112" i="3"/>
  <c r="O112" i="3" s="1"/>
  <c r="F148" i="5"/>
  <c r="N207" i="3"/>
  <c r="O207" i="3" s="1"/>
  <c r="F270" i="5"/>
  <c r="N143" i="3"/>
  <c r="O143" i="3" s="1"/>
  <c r="F293" i="5"/>
  <c r="N111" i="3"/>
  <c r="O111" i="3" s="1"/>
  <c r="F94" i="5"/>
  <c r="N55" i="3"/>
  <c r="O55" i="3" s="1"/>
  <c r="F90" i="5"/>
  <c r="N190" i="3"/>
  <c r="O190" i="3" s="1"/>
  <c r="F287" i="5"/>
  <c r="N126" i="3"/>
  <c r="O126" i="3" s="1"/>
  <c r="P70" i="3"/>
  <c r="F178" i="5"/>
  <c r="N70" i="3"/>
  <c r="O70" i="3" s="1"/>
  <c r="P205" i="3"/>
  <c r="F256" i="5"/>
  <c r="N205" i="3"/>
  <c r="O205" i="3" s="1"/>
  <c r="F263" i="5"/>
  <c r="N133" i="3"/>
  <c r="O133" i="3" s="1"/>
  <c r="F62" i="5"/>
  <c r="N101" i="3"/>
  <c r="O101" i="3" s="1"/>
  <c r="F104" i="5"/>
  <c r="N69" i="3"/>
  <c r="O69" i="3" s="1"/>
  <c r="F283" i="5"/>
  <c r="N220" i="3"/>
  <c r="O220" i="3" s="1"/>
  <c r="F240" i="5"/>
  <c r="N240" i="3"/>
  <c r="O240" i="3" s="1"/>
  <c r="F82" i="5"/>
  <c r="N246" i="3"/>
  <c r="O246" i="3" s="1"/>
  <c r="F29" i="5"/>
  <c r="N252" i="3"/>
  <c r="O252" i="3" s="1"/>
  <c r="F249" i="5"/>
  <c r="N236" i="3"/>
  <c r="O236" i="3" s="1"/>
  <c r="F146" i="5"/>
  <c r="N285" i="3"/>
  <c r="O285" i="3" s="1"/>
  <c r="F242" i="5"/>
  <c r="N303" i="3"/>
  <c r="O303" i="3" s="1"/>
  <c r="F194" i="5"/>
  <c r="N175" i="3"/>
  <c r="O175" i="3" s="1"/>
  <c r="F20" i="5"/>
  <c r="N273" i="3"/>
  <c r="O273" i="3" s="1"/>
  <c r="F133" i="5"/>
  <c r="N147" i="3"/>
  <c r="O147" i="3" s="1"/>
  <c r="F100" i="5"/>
  <c r="N270" i="3"/>
  <c r="O270" i="3" s="1"/>
  <c r="F275" i="5"/>
  <c r="N176" i="3"/>
  <c r="O176" i="3" s="1"/>
  <c r="F209" i="5"/>
  <c r="N31" i="3"/>
  <c r="O31" i="3" s="1"/>
  <c r="F15" i="5"/>
  <c r="N78" i="3"/>
  <c r="O78" i="3" s="1"/>
  <c r="P167" i="3"/>
  <c r="F198" i="5"/>
  <c r="N58" i="3"/>
  <c r="O58" i="3" s="1"/>
  <c r="F91" i="5"/>
  <c r="N211" i="3"/>
  <c r="O211" i="3" s="1"/>
  <c r="F78" i="5"/>
  <c r="N243" i="3"/>
  <c r="O243" i="3" s="1"/>
  <c r="F37" i="5"/>
  <c r="N282" i="3"/>
  <c r="O282" i="3" s="1"/>
  <c r="F57" i="5"/>
  <c r="N272" i="3"/>
  <c r="O272" i="3" s="1"/>
  <c r="F299" i="5"/>
  <c r="N288" i="3"/>
  <c r="O288" i="3" s="1"/>
  <c r="P273" i="3"/>
  <c r="F21" i="5"/>
  <c r="N73" i="3"/>
  <c r="O73" i="3" s="1"/>
  <c r="F206" i="5"/>
  <c r="N24" i="3"/>
  <c r="O24" i="3" s="1"/>
  <c r="P157" i="3"/>
  <c r="F229" i="5"/>
  <c r="N212" i="3"/>
  <c r="O212" i="3" s="1"/>
  <c r="F152" i="5"/>
  <c r="N172" i="3"/>
  <c r="O172" i="3" s="1"/>
  <c r="F217" i="5"/>
  <c r="N132" i="3"/>
  <c r="O132" i="3" s="1"/>
  <c r="F51" i="5"/>
  <c r="N100" i="3"/>
  <c r="O100" i="3" s="1"/>
  <c r="F253" i="5"/>
  <c r="N60" i="3"/>
  <c r="O60" i="3" s="1"/>
  <c r="P187" i="3"/>
  <c r="F301" i="5"/>
  <c r="N187" i="3"/>
  <c r="O187" i="3" s="1"/>
  <c r="F216" i="5"/>
  <c r="N123" i="3"/>
  <c r="O123" i="3" s="1"/>
  <c r="P75" i="3"/>
  <c r="F167" i="5"/>
  <c r="N75" i="3"/>
  <c r="O75" i="3" s="1"/>
  <c r="F188" i="5"/>
  <c r="N35" i="3"/>
  <c r="O35" i="3" s="1"/>
  <c r="F213" i="5"/>
  <c r="N170" i="3"/>
  <c r="O170" i="3" s="1"/>
  <c r="F28" i="5"/>
  <c r="N114" i="3"/>
  <c r="O114" i="3" s="1"/>
  <c r="F145" i="5"/>
  <c r="N34" i="3"/>
  <c r="O34" i="3" s="1"/>
  <c r="P232" i="3"/>
  <c r="P169" i="3"/>
  <c r="F292" i="5"/>
  <c r="N238" i="3"/>
  <c r="O238" i="3" s="1"/>
  <c r="P170" i="3"/>
  <c r="F16" i="5"/>
  <c r="N23" i="3"/>
  <c r="O23" i="3" s="1"/>
  <c r="F220" i="5"/>
  <c r="N22" i="3"/>
  <c r="O22" i="3" s="1"/>
  <c r="F97" i="5"/>
  <c r="N12" i="3"/>
  <c r="O12" i="3" s="1"/>
  <c r="F93" i="5"/>
  <c r="N18" i="3"/>
  <c r="O18" i="3" s="1"/>
  <c r="P119" i="3"/>
  <c r="F271" i="5"/>
  <c r="N277" i="3"/>
  <c r="O277" i="3" s="1"/>
  <c r="F140" i="5"/>
  <c r="N295" i="3"/>
  <c r="O295" i="3" s="1"/>
  <c r="F212" i="5"/>
  <c r="N166" i="3"/>
  <c r="O166" i="3" s="1"/>
  <c r="F272" i="5"/>
  <c r="N265" i="3"/>
  <c r="O265" i="3" s="1"/>
  <c r="F71" i="5"/>
  <c r="N71" i="3"/>
  <c r="O71" i="3" s="1"/>
  <c r="F66" i="5"/>
  <c r="N247" i="3"/>
  <c r="O247" i="3" s="1"/>
  <c r="F86" i="5"/>
  <c r="N155" i="3"/>
  <c r="O155" i="3" s="1"/>
  <c r="F191" i="5"/>
  <c r="N29" i="3"/>
  <c r="O29" i="3" s="1"/>
  <c r="F115" i="5"/>
  <c r="N76" i="3"/>
  <c r="O76" i="3" s="1"/>
  <c r="F118" i="5"/>
  <c r="N290" i="3"/>
  <c r="O290" i="3" s="1"/>
  <c r="F76" i="5"/>
  <c r="N200" i="3"/>
  <c r="O200" i="3" s="1"/>
  <c r="F211" i="5"/>
  <c r="N181" i="3"/>
  <c r="O181" i="3" s="1"/>
  <c r="F43" i="5"/>
  <c r="N266" i="3"/>
  <c r="O266" i="3" s="1"/>
  <c r="F65" i="5"/>
  <c r="N262" i="3"/>
  <c r="O262" i="3" s="1"/>
  <c r="F138" i="5"/>
  <c r="N264" i="3"/>
  <c r="O264" i="3" s="1"/>
  <c r="F130" i="5"/>
  <c r="N194" i="3"/>
  <c r="O194" i="3" s="1"/>
  <c r="F185" i="5"/>
  <c r="N268" i="3"/>
  <c r="O268" i="3" s="1"/>
  <c r="P122" i="3"/>
  <c r="F119" i="5"/>
  <c r="N64" i="3"/>
  <c r="O64" i="3" s="1"/>
  <c r="F221" i="5"/>
  <c r="N177" i="3"/>
  <c r="O177" i="3" s="1"/>
  <c r="F231" i="5"/>
  <c r="N129" i="3"/>
  <c r="O129" i="3" s="1"/>
  <c r="F162" i="5"/>
  <c r="N97" i="3"/>
  <c r="O97" i="3" s="1"/>
  <c r="F205" i="5"/>
  <c r="N49" i="3"/>
  <c r="O49" i="3" s="1"/>
  <c r="P208" i="3"/>
  <c r="F260" i="5"/>
  <c r="N208" i="3"/>
  <c r="O208" i="3" s="1"/>
  <c r="F239" i="5"/>
  <c r="N136" i="3"/>
  <c r="O136" i="3" s="1"/>
  <c r="F114" i="5"/>
  <c r="N104" i="3"/>
  <c r="O104" i="3" s="1"/>
  <c r="F163" i="5"/>
  <c r="N191" i="3"/>
  <c r="O191" i="3" s="1"/>
  <c r="F85" i="5"/>
  <c r="N135" i="3"/>
  <c r="O135" i="3" s="1"/>
  <c r="F160" i="5"/>
  <c r="N103" i="3"/>
  <c r="O103" i="3" s="1"/>
  <c r="F105" i="5"/>
  <c r="N47" i="3"/>
  <c r="O47" i="3" s="1"/>
  <c r="F120" i="5"/>
  <c r="N174" i="3"/>
  <c r="O174" i="3" s="1"/>
  <c r="F25" i="5"/>
  <c r="N118" i="3"/>
  <c r="O118" i="3" s="1"/>
  <c r="P62" i="3"/>
  <c r="F110" i="5"/>
  <c r="N62" i="3"/>
  <c r="O62" i="3" s="1"/>
  <c r="F166" i="5"/>
  <c r="N189" i="3"/>
  <c r="O189" i="3" s="1"/>
  <c r="F169" i="5"/>
  <c r="N125" i="3"/>
  <c r="O125" i="3" s="1"/>
  <c r="F96" i="5"/>
  <c r="N93" i="3"/>
  <c r="O93" i="3" s="1"/>
  <c r="F266" i="5"/>
  <c r="N53" i="3"/>
  <c r="O53" i="3" s="1"/>
  <c r="F131" i="5"/>
  <c r="N258" i="3"/>
  <c r="O258" i="3" s="1"/>
  <c r="F230" i="5"/>
  <c r="N224" i="3"/>
  <c r="O224" i="3" s="1"/>
  <c r="P96" i="3"/>
  <c r="P144" i="3"/>
  <c r="F132" i="5"/>
  <c r="N21" i="3"/>
  <c r="O21" i="3" s="1"/>
  <c r="F273" i="5"/>
  <c r="N20" i="3"/>
  <c r="O20" i="3" s="1"/>
  <c r="F173" i="5"/>
  <c r="N244" i="3"/>
  <c r="O244" i="3" s="1"/>
  <c r="P139" i="3"/>
  <c r="F238" i="5"/>
  <c r="N269" i="3"/>
  <c r="O269" i="3" s="1"/>
  <c r="F42" i="5"/>
  <c r="N287" i="3"/>
  <c r="O287" i="3" s="1"/>
  <c r="F39" i="5"/>
  <c r="N260" i="3"/>
  <c r="O260" i="3" s="1"/>
  <c r="F175" i="5"/>
  <c r="N39" i="3"/>
  <c r="O39" i="3" s="1"/>
  <c r="F151" i="5"/>
  <c r="N203" i="3"/>
  <c r="O203" i="3" s="1"/>
  <c r="F46" i="5"/>
  <c r="N153" i="3"/>
  <c r="O153" i="3" s="1"/>
  <c r="P15" i="3"/>
  <c r="F277" i="5"/>
  <c r="N15" i="3"/>
  <c r="O15" i="3" s="1"/>
  <c r="F161" i="5"/>
  <c r="N63" i="3"/>
  <c r="O63" i="3" s="1"/>
  <c r="F298" i="5"/>
  <c r="N274" i="3"/>
  <c r="O274" i="3" s="1"/>
  <c r="F79" i="5"/>
  <c r="N179" i="3"/>
  <c r="O179" i="3" s="1"/>
  <c r="F258" i="5"/>
  <c r="N163" i="3"/>
  <c r="O163" i="3" s="1"/>
  <c r="F72" i="5"/>
  <c r="N253" i="3"/>
  <c r="O253" i="3" s="1"/>
  <c r="F267" i="5"/>
  <c r="N259" i="3"/>
  <c r="O259" i="3" s="1"/>
  <c r="F170" i="5"/>
  <c r="N261" i="3"/>
  <c r="O261" i="3" s="1"/>
  <c r="F32" i="5"/>
  <c r="N161" i="3"/>
  <c r="O161" i="3" s="1"/>
  <c r="F181" i="5"/>
  <c r="N275" i="3"/>
  <c r="O275" i="3" s="1"/>
  <c r="P130" i="3"/>
  <c r="F278" i="5"/>
  <c r="N30" i="3"/>
  <c r="O30" i="3" s="1"/>
  <c r="F11" i="5"/>
  <c r="N204" i="3"/>
  <c r="O204" i="3" s="1"/>
  <c r="F69" i="5"/>
  <c r="N164" i="3"/>
  <c r="O164" i="3" s="1"/>
  <c r="F268" i="5"/>
  <c r="N124" i="3"/>
  <c r="O124" i="3" s="1"/>
  <c r="F224" i="5"/>
  <c r="N92" i="3"/>
  <c r="O92" i="3" s="1"/>
  <c r="P52" i="3"/>
  <c r="F154" i="5"/>
  <c r="N52" i="3"/>
  <c r="O52" i="3" s="1"/>
  <c r="F141" i="5"/>
  <c r="N171" i="3"/>
  <c r="O171" i="3" s="1"/>
  <c r="F203" i="5"/>
  <c r="N115" i="3"/>
  <c r="O115" i="3" s="1"/>
  <c r="P67" i="3"/>
  <c r="F99" i="5"/>
  <c r="N67" i="3"/>
  <c r="O67" i="3" s="1"/>
  <c r="F106" i="5"/>
  <c r="N11" i="3"/>
  <c r="O11" i="3" s="1"/>
  <c r="F59" i="5"/>
  <c r="N138" i="3"/>
  <c r="O138" i="3" s="1"/>
  <c r="F81" i="5"/>
  <c r="N106" i="3"/>
  <c r="O106" i="3" s="1"/>
  <c r="F233" i="5"/>
  <c r="N26" i="3"/>
  <c r="O26" i="3" s="1"/>
  <c r="P162" i="3"/>
  <c r="P247" i="3"/>
  <c r="P263" i="3"/>
  <c r="P300" i="3"/>
  <c r="P155" i="3"/>
  <c r="P257" i="3"/>
  <c r="P294" i="3"/>
  <c r="P197" i="3"/>
  <c r="P287" i="3"/>
  <c r="P235" i="3"/>
  <c r="P291" i="3"/>
  <c r="P243" i="3"/>
  <c r="P285" i="3"/>
  <c r="P163" i="3"/>
  <c r="P194" i="3"/>
  <c r="P290" i="3"/>
  <c r="P112" i="3"/>
  <c r="P271" i="3"/>
  <c r="P283" i="3"/>
  <c r="P239" i="3"/>
  <c r="P182" i="3"/>
  <c r="P299" i="3"/>
  <c r="P135" i="3"/>
  <c r="P255" i="3"/>
  <c r="P178" i="3"/>
  <c r="P279" i="3"/>
  <c r="P266" i="3"/>
  <c r="P176" i="3"/>
  <c r="P166" i="3"/>
  <c r="P158" i="3"/>
  <c r="P43" i="3"/>
  <c r="P151" i="3"/>
  <c r="P198" i="3"/>
  <c r="P175" i="3"/>
  <c r="P63" i="3"/>
  <c r="P242" i="3"/>
  <c r="P22" i="3"/>
  <c r="P250" i="3"/>
  <c r="P110" i="3"/>
  <c r="P16" i="3"/>
  <c r="P14" i="3"/>
  <c r="P98" i="3"/>
  <c r="P95" i="3"/>
  <c r="P90" i="3"/>
  <c r="P114" i="3"/>
  <c r="P248" i="3"/>
  <c r="P234" i="3"/>
  <c r="P101" i="3"/>
  <c r="F10" i="5"/>
  <c r="P91" i="3"/>
  <c r="P226" i="3"/>
  <c r="P258" i="3"/>
  <c r="P246" i="3"/>
  <c r="P23" i="3"/>
  <c r="N92" i="5"/>
  <c r="N188" i="5"/>
  <c r="N212" i="5"/>
  <c r="N164" i="5"/>
  <c r="N12" i="5"/>
  <c r="N36" i="5"/>
  <c r="N60" i="5"/>
  <c r="N206" i="5"/>
  <c r="N158" i="5"/>
  <c r="N22" i="5"/>
  <c r="N94" i="5"/>
  <c r="N270" i="5"/>
  <c r="N230" i="5"/>
  <c r="N271" i="5"/>
  <c r="N266" i="5"/>
  <c r="N254" i="5"/>
  <c r="N78" i="5"/>
  <c r="N170" i="5"/>
  <c r="N238" i="5"/>
  <c r="N150" i="5"/>
  <c r="N126" i="5"/>
  <c r="N300" i="5"/>
  <c r="N253" i="5"/>
  <c r="N286" i="5"/>
  <c r="N116" i="5"/>
  <c r="N302" i="5"/>
  <c r="N70" i="5"/>
  <c r="N86" i="5"/>
  <c r="N214" i="5"/>
  <c r="N191" i="5"/>
  <c r="N217" i="5"/>
  <c r="N153" i="5"/>
  <c r="N129" i="5"/>
  <c r="N193" i="5"/>
  <c r="N105" i="5"/>
  <c r="N255" i="5"/>
  <c r="N79" i="5"/>
  <c r="N127" i="5"/>
  <c r="N183" i="5"/>
  <c r="N24" i="5"/>
  <c r="N240" i="5"/>
  <c r="N64" i="5"/>
  <c r="N152" i="5"/>
  <c r="N136" i="5"/>
  <c r="N32" i="5"/>
  <c r="N280" i="5"/>
  <c r="N232" i="5"/>
  <c r="N40" i="5"/>
  <c r="N112" i="5"/>
  <c r="M10" i="5"/>
  <c r="N207" i="5"/>
  <c r="N143" i="5"/>
  <c r="N247" i="5"/>
  <c r="N63" i="5"/>
  <c r="P225" i="3"/>
  <c r="P33" i="3"/>
  <c r="N208" i="5"/>
  <c r="N211" i="5"/>
  <c r="N250" i="5"/>
  <c r="N118" i="5"/>
  <c r="N122" i="5"/>
  <c r="N263" i="5"/>
  <c r="N199" i="5"/>
  <c r="N135" i="5"/>
  <c r="N71" i="5"/>
  <c r="P121" i="3"/>
  <c r="N259" i="5"/>
  <c r="N251" i="5"/>
  <c r="N282" i="5"/>
  <c r="N237" i="5"/>
  <c r="N256" i="5"/>
  <c r="N258" i="5"/>
  <c r="N205" i="5"/>
  <c r="N292" i="5"/>
  <c r="N107" i="5"/>
  <c r="N248" i="5"/>
  <c r="N203" i="5"/>
  <c r="N272" i="5"/>
  <c r="N289" i="5"/>
  <c r="N179" i="5"/>
  <c r="N138" i="5"/>
  <c r="N225" i="5"/>
  <c r="N234" i="5"/>
  <c r="N119" i="5"/>
  <c r="N55" i="5"/>
  <c r="P201" i="3"/>
  <c r="N89" i="5"/>
  <c r="N260" i="5"/>
  <c r="N244" i="5"/>
  <c r="N239" i="5"/>
  <c r="N175" i="5"/>
  <c r="N111" i="5"/>
  <c r="N47" i="5"/>
  <c r="N195" i="5"/>
  <c r="N163" i="5"/>
  <c r="N303" i="5"/>
  <c r="N231" i="5"/>
  <c r="N167" i="5"/>
  <c r="N103" i="5"/>
  <c r="N31" i="5"/>
  <c r="N275" i="5"/>
  <c r="N291" i="5"/>
  <c r="N131" i="5"/>
  <c r="N219" i="5"/>
  <c r="N35" i="5"/>
  <c r="N51" i="5"/>
  <c r="N285" i="5"/>
  <c r="N146" i="5"/>
  <c r="N123" i="5"/>
  <c r="N83" i="5"/>
  <c r="N185" i="5"/>
  <c r="N128" i="5"/>
  <c r="N73" i="5"/>
  <c r="N295" i="5"/>
  <c r="N223" i="5"/>
  <c r="N159" i="5"/>
  <c r="N95" i="5"/>
  <c r="N23" i="5"/>
  <c r="P113" i="3"/>
  <c r="N299" i="5"/>
  <c r="N276" i="5"/>
  <c r="N264" i="5"/>
  <c r="N221" i="5"/>
  <c r="N261" i="5"/>
  <c r="N59" i="5"/>
  <c r="N113" i="5"/>
  <c r="N147" i="5"/>
  <c r="N287" i="5"/>
  <c r="N181" i="5"/>
  <c r="N171" i="5"/>
  <c r="N148" i="5"/>
  <c r="N218" i="5"/>
  <c r="N180" i="5"/>
  <c r="N279" i="5"/>
  <c r="N215" i="5"/>
  <c r="N151" i="5"/>
  <c r="N87" i="5"/>
  <c r="N15" i="5"/>
  <c r="P108" i="3"/>
  <c r="N298" i="5"/>
  <c r="N290" i="5"/>
  <c r="N274" i="5"/>
  <c r="N242" i="5"/>
  <c r="N226" i="5"/>
  <c r="N210" i="5"/>
  <c r="N202" i="5"/>
  <c r="N194" i="5"/>
  <c r="N186" i="5"/>
  <c r="N178" i="5"/>
  <c r="N154" i="5"/>
  <c r="N130" i="5"/>
  <c r="N106" i="5"/>
  <c r="N90" i="5"/>
  <c r="N82" i="5"/>
  <c r="N66" i="5"/>
  <c r="N58" i="5"/>
  <c r="N50" i="5"/>
  <c r="N42" i="5"/>
  <c r="N18" i="5"/>
  <c r="P92" i="3"/>
  <c r="N297" i="5"/>
  <c r="N281" i="5"/>
  <c r="N273" i="5"/>
  <c r="N265" i="5"/>
  <c r="N257" i="5"/>
  <c r="N249" i="5"/>
  <c r="N241" i="5"/>
  <c r="N233" i="5"/>
  <c r="N209" i="5"/>
  <c r="N201" i="5"/>
  <c r="N177" i="5"/>
  <c r="N169" i="5"/>
  <c r="N161" i="5"/>
  <c r="N145" i="5"/>
  <c r="N137" i="5"/>
  <c r="N121" i="5"/>
  <c r="N97" i="5"/>
  <c r="N81" i="5"/>
  <c r="N65" i="5"/>
  <c r="N57" i="5"/>
  <c r="N49" i="5"/>
  <c r="N41" i="5"/>
  <c r="N33" i="5"/>
  <c r="N25" i="5"/>
  <c r="N17" i="5"/>
  <c r="P164" i="3"/>
  <c r="N296" i="5"/>
  <c r="N288" i="5"/>
  <c r="N224" i="5"/>
  <c r="N216" i="5"/>
  <c r="N200" i="5"/>
  <c r="N192" i="5"/>
  <c r="N184" i="5"/>
  <c r="N176" i="5"/>
  <c r="N168" i="5"/>
  <c r="N160" i="5"/>
  <c r="N144" i="5"/>
  <c r="N120" i="5"/>
  <c r="N104" i="5"/>
  <c r="N96" i="5"/>
  <c r="N88" i="5"/>
  <c r="N80" i="5"/>
  <c r="N72" i="5"/>
  <c r="N56" i="5"/>
  <c r="N48" i="5"/>
  <c r="N16" i="5"/>
  <c r="N294" i="5"/>
  <c r="N278" i="5"/>
  <c r="N262" i="5"/>
  <c r="N246" i="5"/>
  <c r="N222" i="5"/>
  <c r="N198" i="5"/>
  <c r="N190" i="5"/>
  <c r="N182" i="5"/>
  <c r="N174" i="5"/>
  <c r="N166" i="5"/>
  <c r="N142" i="5"/>
  <c r="N134" i="5"/>
  <c r="N110" i="5"/>
  <c r="N102" i="5"/>
  <c r="N62" i="5"/>
  <c r="N54" i="5"/>
  <c r="N46" i="5"/>
  <c r="N38" i="5"/>
  <c r="N30" i="5"/>
  <c r="N14" i="5"/>
  <c r="P100" i="3"/>
  <c r="N301" i="5"/>
  <c r="N293" i="5"/>
  <c r="N277" i="5"/>
  <c r="N269" i="5"/>
  <c r="N245" i="5"/>
  <c r="N229" i="5"/>
  <c r="N213" i="5"/>
  <c r="N197" i="5"/>
  <c r="N189" i="5"/>
  <c r="N157" i="5"/>
  <c r="N141" i="5"/>
  <c r="N133" i="5"/>
  <c r="N125" i="5"/>
  <c r="N117" i="5"/>
  <c r="N109" i="5"/>
  <c r="N101" i="5"/>
  <c r="N69" i="5"/>
  <c r="N53" i="5"/>
  <c r="N29" i="5"/>
  <c r="N21" i="5"/>
  <c r="N284" i="5"/>
  <c r="N268" i="5"/>
  <c r="N252" i="5"/>
  <c r="N236" i="5"/>
  <c r="N228" i="5"/>
  <c r="N220" i="5"/>
  <c r="N204" i="5"/>
  <c r="N196" i="5"/>
  <c r="N172" i="5"/>
  <c r="N156" i="5"/>
  <c r="N140" i="5"/>
  <c r="N132" i="5"/>
  <c r="N124" i="5"/>
  <c r="N108" i="5"/>
  <c r="N100" i="5"/>
  <c r="N84" i="5"/>
  <c r="N76" i="5"/>
  <c r="N52" i="5"/>
  <c r="N44" i="5"/>
  <c r="N28" i="5"/>
  <c r="N20" i="5"/>
  <c r="P140" i="3"/>
  <c r="P124" i="3"/>
  <c r="P109" i="3"/>
  <c r="N283" i="5"/>
  <c r="N267" i="5"/>
  <c r="N243" i="5"/>
  <c r="N235" i="5"/>
  <c r="N227" i="5"/>
  <c r="N187" i="5"/>
  <c r="N155" i="5"/>
  <c r="N139" i="5"/>
  <c r="N115" i="5"/>
  <c r="N99" i="5"/>
  <c r="N91" i="5"/>
  <c r="N75" i="5"/>
  <c r="N67" i="5"/>
  <c r="N43" i="5"/>
  <c r="N27" i="5"/>
  <c r="N19" i="5"/>
  <c r="N11" i="5"/>
  <c r="P65" i="3"/>
  <c r="N149" i="5"/>
  <c r="P190" i="3" l="1"/>
  <c r="P288" i="3"/>
  <c r="P200" i="3"/>
  <c r="P29" i="3"/>
  <c r="P31" i="3"/>
  <c r="P193" i="3"/>
  <c r="P147" i="3"/>
  <c r="P89" i="3"/>
  <c r="P192" i="3"/>
  <c r="P228" i="3"/>
  <c r="P94" i="3"/>
  <c r="P27" i="3"/>
  <c r="P253" i="3"/>
  <c r="P56" i="3"/>
  <c r="P298" i="3"/>
  <c r="P303" i="3"/>
  <c r="P30" i="3"/>
  <c r="P132" i="3"/>
  <c r="P97" i="3"/>
  <c r="P278" i="3"/>
  <c r="P116" i="3"/>
  <c r="P184" i="3"/>
  <c r="P71" i="3"/>
  <c r="P11" i="3"/>
  <c r="P138" i="3"/>
  <c r="P125" i="3"/>
  <c r="P103" i="3"/>
  <c r="P240" i="3"/>
  <c r="P268" i="3"/>
  <c r="P286" i="3"/>
  <c r="P301" i="3"/>
  <c r="P106" i="3"/>
  <c r="P80" i="3"/>
  <c r="P129" i="3"/>
  <c r="P168" i="3"/>
  <c r="P141" i="3"/>
  <c r="P18" i="3"/>
  <c r="P236" i="3"/>
  <c r="P39" i="3"/>
  <c r="P179" i="3"/>
  <c r="P188" i="3"/>
  <c r="P195" i="3"/>
  <c r="P191" i="3"/>
  <c r="P183" i="3"/>
  <c r="P87" i="3"/>
  <c r="P171" i="3"/>
  <c r="P181" i="3"/>
  <c r="P212" i="3"/>
  <c r="P38" i="3"/>
  <c r="P275" i="3"/>
  <c r="P72" i="3"/>
  <c r="P45" i="3"/>
  <c r="P35" i="3"/>
  <c r="P256" i="3"/>
  <c r="P295" i="3"/>
  <c r="P230" i="3"/>
  <c r="P76" i="3"/>
  <c r="P150" i="3"/>
  <c r="P118" i="3"/>
  <c r="P185" i="3"/>
  <c r="P79" i="3"/>
  <c r="P149" i="3"/>
  <c r="P172" i="3"/>
  <c r="P229" i="3"/>
  <c r="P21" i="3"/>
  <c r="P267" i="3"/>
  <c r="P104" i="3"/>
  <c r="P282" i="3"/>
  <c r="P111" i="3"/>
  <c r="P296" i="3"/>
  <c r="P53" i="3"/>
  <c r="P211" i="3"/>
  <c r="P69" i="3"/>
  <c r="P207" i="3"/>
  <c r="P199" i="3"/>
  <c r="P54" i="3"/>
  <c r="P186" i="3"/>
  <c r="P254" i="3"/>
  <c r="P47" i="3"/>
  <c r="P152" i="3"/>
  <c r="P86" i="3"/>
  <c r="P159" i="3"/>
  <c r="P289" i="3"/>
  <c r="P12" i="3"/>
  <c r="P261" i="3"/>
  <c r="P274" i="3"/>
  <c r="P78" i="3"/>
  <c r="P213" i="3"/>
  <c r="P13" i="3"/>
  <c r="P77" i="3"/>
  <c r="P59" i="3"/>
  <c r="P74" i="3"/>
  <c r="P102" i="3"/>
  <c r="P85" i="3"/>
  <c r="P134" i="3"/>
  <c r="P64" i="3"/>
  <c r="P143" i="3"/>
  <c r="P84" i="3"/>
  <c r="P115" i="3"/>
  <c r="P222" i="3"/>
  <c r="P196" i="3"/>
  <c r="P270" i="3"/>
  <c r="P224" i="3"/>
  <c r="P293" i="3"/>
  <c r="P260" i="3"/>
  <c r="P203" i="3"/>
  <c r="P24" i="3"/>
  <c r="P88" i="3"/>
  <c r="P227" i="3"/>
  <c r="P145" i="3"/>
  <c r="P165" i="3"/>
  <c r="P210" i="3"/>
  <c r="P128" i="3"/>
  <c r="P156" i="3"/>
  <c r="P137" i="3"/>
  <c r="P177" i="3"/>
  <c r="P244" i="3"/>
  <c r="P221" i="3"/>
  <c r="P238" i="3"/>
  <c r="P249" i="3"/>
  <c r="P173" i="3"/>
  <c r="P223" i="3"/>
  <c r="P302" i="3"/>
  <c r="P280" i="3"/>
  <c r="P34" i="3"/>
  <c r="P58" i="3"/>
  <c r="P216" i="3"/>
  <c r="P40" i="3"/>
  <c r="P107" i="3"/>
  <c r="P262" i="3"/>
  <c r="P251" i="3"/>
  <c r="P154" i="3"/>
  <c r="P136" i="3"/>
  <c r="P37" i="3"/>
  <c r="P126" i="3"/>
  <c r="P131" i="3"/>
  <c r="P83" i="3"/>
  <c r="P297" i="3"/>
  <c r="P231" i="3"/>
  <c r="P214" i="3"/>
  <c r="P17" i="3"/>
  <c r="P241" i="3"/>
  <c r="P146" i="3"/>
  <c r="P160" i="3"/>
  <c r="P272" i="3"/>
  <c r="P269" i="3"/>
  <c r="P264" i="3"/>
  <c r="P105" i="3"/>
  <c r="P174" i="3"/>
  <c r="P60" i="3"/>
  <c r="P142" i="3"/>
  <c r="P68" i="3"/>
  <c r="P180" i="3"/>
  <c r="P93" i="3"/>
  <c r="P82" i="3"/>
  <c r="P127" i="3"/>
  <c r="P61" i="3"/>
  <c r="P19" i="3"/>
  <c r="P245" i="3"/>
  <c r="P265" i="3"/>
  <c r="P204" i="3"/>
  <c r="P49" i="3"/>
  <c r="P73" i="3"/>
  <c r="P148" i="3"/>
  <c r="P281" i="3"/>
  <c r="P252" i="3"/>
  <c r="P233" i="3"/>
  <c r="P28" i="3"/>
  <c r="P46" i="3"/>
  <c r="P36" i="3"/>
  <c r="P220" i="3"/>
  <c r="P237" i="3"/>
  <c r="P292" i="3"/>
  <c r="P42" i="3"/>
  <c r="P20" i="3"/>
  <c r="P277" i="3"/>
  <c r="P57" i="3"/>
  <c r="P50" i="3"/>
  <c r="P217" i="3"/>
  <c r="P66" i="3"/>
  <c r="P41" i="3"/>
  <c r="F149" i="5"/>
  <c r="N10" i="3"/>
  <c r="O10" i="3" s="1"/>
  <c r="P161" i="3"/>
  <c r="P25" i="3"/>
  <c r="P81" i="3"/>
  <c r="P284" i="3"/>
  <c r="P153" i="3"/>
  <c r="P26" i="3"/>
  <c r="P276" i="3"/>
  <c r="P44" i="3"/>
  <c r="P209" i="3"/>
  <c r="N10" i="5"/>
  <c r="P10" i="3" l="1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D10" i="5"/>
  <c r="E1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tc={23209493-83F0-4FCB-A5F1-E52519F02EAB}</author>
    <author>tc={DC07C2B0-6C4B-4213-9704-EE1657B23AAA}</author>
  </authors>
  <commentList>
    <comment ref="E9" authorId="0" shapeId="0" xr:uid="{23209493-83F0-4FCB-A5F1-E52519F02EAB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F9" authorId="1" shapeId="0" xr:uid="{DC07C2B0-6C4B-4213-9704-EE1657B23AAA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tc={C1F214E9-18E6-401E-80D8-F11113B43225}</author>
    <author>tc={48659573-5518-4842-94B6-02DF86328DB4}</author>
    <author>tc={EF9DC11A-1427-463A-9AE6-705DFC2689B8}</author>
    <author>tc={78E48372-7917-49C4-9232-258E1288D8B1}</author>
    <author>tc={B9C9E4B2-E21E-4AED-AF11-8ABDB7D31DE2}</author>
    <author>tc={5A7E5D9F-03C6-4B48-8BF9-95565ACE3D82}</author>
    <author>tc={0A8B92B5-CED5-4127-A468-858156EE2DD5}</author>
  </authors>
  <commentList>
    <comment ref="J9" authorId="0" shapeId="0" xr:uid="{C1F214E9-18E6-401E-80D8-F11113B43225}">
      <text>
        <t>[Kommenttiketju]
Excel-versiosi avulla voit lukea tämän kommenttiketjun, mutta siihen tehdyt muutokset poistetaan, jos tiedosto avataan uudemmassa Excel-versiossa. Lisätietoja: https://go.microsoft.com/fwlink/?linkid=870924
Kommentti:
    Valtionosuusprosentti = Viereisen I-sarakkeen summa suhteessa laskennallisiin kustannuksiin (F-sarake).</t>
      </text>
    </comment>
    <comment ref="K9" authorId="1" shapeId="0" xr:uid="{48659573-5518-4842-94B6-02DF86328DB4}">
      <text>
        <t>[Kommenttiketju]
Excel-versiosi avulla voit lukea tämän kommenttiketjun, mutta siihen tehdyt muutokset poistetaan, jos tiedosto avataan uudemmassa Excel-versiossa. Lisätietoja: https://go.microsoft.com/fwlink/?linkid=870924
Kommentti:
    Syrjäisyyden laskentatapa uudistunut ja jaettava rahamäärä pienentynyt.</t>
      </text>
    </comment>
    <comment ref="N9" authorId="2" shapeId="0" xr:uid="{EF9DC11A-1427-463A-9AE6-705DFC2689B8}">
      <text>
        <t>[Kommenttiketju]
Excel-versiosi avulla voit lukea tämän kommenttiketjun, mutta siihen tehdyt muutokset poistetaan, jos tiedosto avataan uudemmassa Excel-versiossa. Lisätietoja: https://go.microsoft.com/fwlink/?linkid=870924
Kommentti:
    HYTE-kerroin on uusi, vuonna 2023 ensimmäistä kertaa käytössä oleva valtionosuuskriteeri. Euroja määrittävä kerroin löytyy VM:n alkuperäistaulukosta. Lisätietoja myös THL:n ja Kuntaliiton verkkosivuilla.</t>
      </text>
    </comment>
    <comment ref="O9" authorId="3" shapeId="0" xr:uid="{78E48372-7917-49C4-9232-258E1288D8B1}">
      <text>
        <t>[Kommenttiketju]
Excel-versiosi avulla voit lukea tämän kommenttiketjun, mutta siihen tehdyt muutokset poistetaan, jos tiedosto avataan uudemmassa Excel-versiossa. Lisätietoja: https://go.microsoft.com/fwlink/?linkid=870924
Kommentti:
    Myös väestön kasvu on uusi vos-kriteeri vuonna 2023. Ks. tarkemmat laskentaperusteet VM:n sivuilta.</t>
      </text>
    </comment>
    <comment ref="P9" authorId="4" shapeId="0" xr:uid="{B9C9E4B2-E21E-4AED-AF11-8ABDB7D31DE2}">
      <text>
        <t>[Kommenttiketju]
Excel-versiosi avulla voit lukea tämän kommenttiketjun, mutta siihen tehdyt muutokset poistetaan, jos tiedosto avataan uudemmassa Excel-versiossa. Lisätietoja: https://go.microsoft.com/fwlink/?linkid=870924
Kommentti:
    Sisältää lukuisia laskentatekijöitä, joilla tasapainotetaan kunta-valtio -suhdetta. Perustoimeentulotuen rahoitusosuus muodostaa vähennyksistä noin puolet. Kaikki osatekijät VM:n taulukossa.</t>
      </text>
    </comment>
    <comment ref="R9" authorId="5" shapeId="0" xr:uid="{5A7E5D9F-03C6-4B48-8BF9-95565ACE3D82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S9" authorId="6" shapeId="0" xr:uid="{0A8B92B5-CED5-4127-A468-858156EE2DD5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sharedStrings.xml><?xml version="1.0" encoding="utf-8"?>
<sst xmlns="http://schemas.openxmlformats.org/spreadsheetml/2006/main" count="2867" uniqueCount="725">
  <si>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</si>
  <si>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</si>
  <si>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</si>
  <si>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</si>
  <si>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</si>
  <si>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</si>
  <si>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 xml:space="preserve">Käyttöehdot: </t>
  </si>
  <si>
    <t>Kunta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</si>
  <si>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</si>
  <si>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</si>
  <si>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</si>
  <si>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</si>
  <si>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</si>
  <si>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</si>
  <si>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</si>
  <si>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</si>
  <si>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</si>
  <si>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</si>
  <si>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</si>
  <si>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</si>
  <si>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</si>
  <si>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</si>
  <si>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</si>
  <si>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</si>
  <si>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</si>
  <si>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</si>
  <si>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</si>
  <si>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</si>
  <si>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</si>
  <si>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</si>
  <si>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</si>
  <si>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</si>
  <si>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</si>
  <si>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</si>
  <si>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</si>
  <si>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</si>
  <si>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</si>
  <si>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</si>
  <si>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</si>
  <si>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</si>
  <si>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</si>
  <si>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</si>
  <si>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</si>
  <si>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</si>
  <si>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</si>
  <si>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</si>
  <si>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</si>
  <si>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</si>
  <si>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</si>
  <si>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</si>
  <si>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</si>
  <si>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</si>
  <si>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</si>
  <si>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</si>
  <si>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</si>
  <si>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</si>
  <si>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</si>
  <si>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</si>
  <si>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</si>
  <si>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</si>
  <si>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</si>
  <si>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</si>
  <si>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</si>
  <si>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</si>
  <si>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</si>
  <si>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</si>
  <si>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</si>
  <si>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</si>
  <si>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</si>
  <si>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</si>
  <si>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</si>
  <si>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</si>
  <si>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</si>
  <si>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</si>
  <si>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</si>
  <si>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</si>
  <si>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</si>
  <si>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</si>
  <si>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</si>
  <si>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</si>
  <si>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</si>
  <si>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</si>
  <si>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</si>
  <si>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</si>
  <si>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</si>
  <si>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</si>
  <si>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</si>
  <si>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</si>
  <si>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</si>
  <si>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</si>
  <si>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</si>
  <si>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</si>
  <si>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</si>
  <si>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</si>
  <si>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</si>
  <si>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</si>
  <si>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</si>
  <si>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</si>
  <si>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</si>
  <si>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</si>
  <si>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</si>
  <si>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</si>
  <si>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</si>
  <si>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</si>
  <si>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</si>
  <si>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</si>
  <si>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</si>
  <si>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</si>
  <si>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</si>
  <si>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</si>
  <si>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</si>
  <si>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</si>
  <si>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</si>
  <si>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</si>
  <si>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</si>
  <si>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</si>
  <si>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</si>
  <si>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</si>
  <si>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</si>
  <si>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</si>
  <si>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</si>
  <si>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</si>
  <si>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</si>
  <si>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</si>
  <si>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</si>
  <si>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</si>
  <si>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</si>
  <si>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</si>
  <si>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</si>
  <si>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</si>
  <si>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</si>
  <si>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</si>
  <si>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</si>
  <si>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</si>
  <si>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</si>
  <si>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</si>
  <si>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</si>
  <si>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</si>
  <si>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</si>
  <si>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</si>
  <si>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</si>
  <si>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</si>
  <si>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</si>
  <si>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</si>
  <si>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</si>
  <si>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</si>
  <si>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</si>
  <si>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</si>
  <si>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</si>
  <si>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</si>
  <si>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</si>
  <si>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</si>
  <si>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</si>
  <si>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</si>
  <si>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</si>
  <si>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</si>
  <si>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</si>
  <si>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</si>
  <si>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</si>
  <si>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</si>
  <si>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</si>
  <si>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</si>
  <si>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</si>
  <si>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</si>
  <si>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</si>
  <si>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</si>
  <si>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</si>
  <si>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</si>
  <si>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</si>
  <si>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</si>
  <si>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</si>
  <si>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</si>
  <si>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</si>
  <si>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</si>
  <si>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</si>
  <si>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</si>
  <si>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</si>
  <si>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</si>
  <si>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</si>
  <si>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</si>
  <si>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</si>
  <si>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</si>
  <si>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</si>
  <si>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</si>
  <si>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</si>
  <si>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</si>
  <si>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</si>
  <si>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</si>
  <si>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</si>
  <si>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</si>
  <si>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</si>
  <si>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</si>
  <si>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</si>
  <si>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</si>
  <si>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</si>
  <si>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</si>
  <si>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</si>
  <si>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</si>
  <si>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</si>
  <si>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</si>
  <si>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</si>
  <si>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</si>
  <si>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</si>
  <si>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</si>
  <si>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</si>
  <si>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</si>
  <si>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</si>
  <si>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</si>
  <si>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</si>
  <si>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</si>
  <si>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</si>
  <si>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</si>
  <si>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</si>
  <si>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</si>
  <si>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</si>
  <si>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</si>
  <si>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</si>
  <si>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</si>
  <si>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</si>
  <si>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</si>
  <si>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</si>
  <si>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</si>
  <si>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</si>
  <si>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</si>
  <si>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</si>
  <si>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</si>
  <si>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</si>
  <si>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</si>
  <si>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</si>
  <si>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</si>
  <si>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</si>
  <si>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</si>
  <si>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</si>
  <si>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</si>
  <si>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</si>
  <si>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</si>
  <si>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</si>
  <si>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</si>
  <si>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</si>
  <si>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</si>
  <si>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</si>
  <si>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</si>
  <si>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</si>
  <si>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</si>
  <si>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</si>
  <si>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</si>
  <si>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</si>
  <si>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</si>
  <si>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</si>
  <si>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</si>
  <si>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</si>
  <si>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</si>
  <si>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</si>
  <si>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</si>
  <si>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</si>
  <si>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</si>
  <si>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</si>
  <si>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</si>
  <si>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</si>
  <si>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</si>
  <si>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</si>
  <si>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</si>
  <si>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</si>
  <si>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</si>
  <si>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</si>
  <si>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</si>
  <si>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</si>
  <si>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</si>
  <si>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</si>
  <si>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</si>
  <si>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</si>
  <si>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</si>
  <si>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</si>
  <si>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</si>
  <si>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</si>
  <si>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</si>
  <si>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</si>
  <si>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</si>
  <si>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</si>
  <si>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</si>
  <si>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</si>
  <si>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</si>
  <si>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</si>
  <si>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</si>
  <si>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</si>
  <si>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</si>
  <si>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</si>
  <si>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</si>
  <si>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</si>
  <si>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</si>
  <si>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</si>
  <si>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</si>
  <si>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</si>
  <si>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</si>
  <si>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</si>
  <si>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</si>
  <si>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</si>
  <si>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</si>
  <si>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</si>
  <si>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</si>
  <si>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</si>
  <si>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</si>
  <si>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Kuntanro</t>
  </si>
  <si>
    <t>Asukasluku 31.12.2020</t>
  </si>
  <si>
    <t>Kunnan  peruspalvelujen valtionosuus yhteensä (D+E)</t>
  </si>
  <si>
    <t>Valtionosuudet yhteensä</t>
  </si>
  <si>
    <t>Valtionosuus ja kotikuntakorvaukset yhteensä</t>
  </si>
  <si>
    <t>Valtionosuudet €/as.</t>
  </si>
  <si>
    <t>Aineiston alkuperäinen lähde: VM/KAO ja OPH</t>
  </si>
  <si>
    <t>Lähteet:</t>
  </si>
  <si>
    <t>Kotikuntakorvaustulot ja -menot vuonna 2022</t>
  </si>
  <si>
    <t>Kotikuntakorvaustulot ja -menot vuonna 2021</t>
  </si>
  <si>
    <t>Lähde: Valtionosuuksien laskentatiedot vuodelle 2021 / VM</t>
  </si>
  <si>
    <t>Kotikunta-korvaukset, tulot</t>
  </si>
  <si>
    <t>Kotikunta-korvaukset, menot</t>
  </si>
  <si>
    <t>Kotikunta-korvaukset, netto</t>
  </si>
  <si>
    <t>Yhteyshenkilö: Olli Riikonen, puh. 050 477 5619, olli.riikonen@kuntaliitto.fi Twitter: @RiikosenOlli</t>
  </si>
  <si>
    <t>Muutoslaskelmat KL/OR</t>
  </si>
  <si>
    <t>Huom! Kotikuntakorvaukset erillisellä välilehdellä</t>
  </si>
  <si>
    <t>Perus-palveluiden valtion-osuuden muutos, %</t>
  </si>
  <si>
    <t>Muutos yhteensä €/as.</t>
  </si>
  <si>
    <t>Muutos yhteensä %</t>
  </si>
  <si>
    <t>5502 Verotuloihin perustuva valtionosuuksien tasaus</t>
  </si>
  <si>
    <t>Sarakeotsikossa oleva numero viittaa kirjanpidon tiliin, johon ko. erä kirjataan.</t>
  </si>
  <si>
    <t>5890 Veromenetysten korvaus                (ml. verolykkäysten takaisinperintä)</t>
  </si>
  <si>
    <t xml:space="preserve">Kuntien valtionosuusmaksatuksen yhteydessä maksettavat esi- ja perusopetuksen kotikuntakorvaukset </t>
  </si>
  <si>
    <t>kotikuntakorvausmenot asiakaspalvelujen ostoihin.</t>
  </si>
  <si>
    <t xml:space="preserve">erotetaan valtionosuustilityksistä. Kotikuntakorvaustulot kirjataan myyntituottoihin ja </t>
  </si>
  <si>
    <t>Veromenetysten korvauksen muutos (ml. verolykkäysten takaisinperintä), %</t>
  </si>
  <si>
    <t>Kuntien valtionosuudet ja veromenetysten korvaukset 2022, yhteenveto</t>
  </si>
  <si>
    <t>Opetus- ja kulttuuritoimen valtionosuudet vuodelle 2022, OPH 21.12.2021</t>
  </si>
  <si>
    <t xml:space="preserve">5701           Opetus- ja kulttuuritoimen valtionosuus </t>
  </si>
  <si>
    <t>5501 Peruspalvelujen valtionosuus ilman tasausta</t>
  </si>
  <si>
    <t>Huom! Vieritä sivua alaspäin löytääksesi kuntien tiedot</t>
  </si>
  <si>
    <t>Lähde: VM/KAO 30.12.2021</t>
  </si>
  <si>
    <t>Aineiston nimi: Kuntien valtionosuudet 2023</t>
  </si>
  <si>
    <t>https://vm.fi/documents/10623/101263033/Kunnan+peruspalvelujen+valtionosuus+2023_ennakollinen+laskelma.xlsx/6b298ae8-dff9-cc2d-1a26-4b11fdb8d6db?t=1649840090303</t>
  </si>
  <si>
    <t>Kuntien valtionosuudet ja veromenetysten korvaukset 2023, yhteenveto</t>
  </si>
  <si>
    <t>https://vm.fi/documents/10623/104604983/Kunnan+peruspalvelujen+valtionosuus+2022_LOPULLINEN.xlsx/1e4e97aa-e8eb-db04-06cc-899d8ba3400a?t=1641218936572</t>
  </si>
  <si>
    <t>Asukasluku 31.12.2021</t>
  </si>
  <si>
    <t>Valtionosuuksien muutos yhteensä € 2022-23</t>
  </si>
  <si>
    <t>Kotikuntakorvauksista ei vielä uusia tietoja vuodelle 2023</t>
  </si>
  <si>
    <t xml:space="preserve">Lähteet: </t>
  </si>
  <si>
    <t>Kuntien ja hyvinvointialueiden rahoituslaskelmat | Soteuudistus (12.5.2021)</t>
  </si>
  <si>
    <t>Asukasluku</t>
  </si>
  <si>
    <t>Valtionosuudet yhteensä v. 2022</t>
  </si>
  <si>
    <t>Valtionosuudet yhteensä v. 2022 €/as.</t>
  </si>
  <si>
    <t>Manner-Suomi</t>
  </si>
  <si>
    <t>14.4.2022</t>
  </si>
  <si>
    <t>Muutos kto-laskelmaan verrattuna €/as.</t>
  </si>
  <si>
    <t>Muutos kto-laskelmaan verrattuna %</t>
  </si>
  <si>
    <t>Valtionosuudet 2023 kevään 2021 sote-siirtolaskelman mukaan</t>
  </si>
  <si>
    <t>Valtionosuudet 2023 syksyn 2021 kto-painelaskelman mukaan</t>
  </si>
  <si>
    <t>Valtionosuudet €/as. 2023 kevään 2021 sote-siirtolaskelman mukaan</t>
  </si>
  <si>
    <t xml:space="preserve">Valtionosuudet €/as. 2023 syksyn 2021 kto-painelaskelman mukaan </t>
  </si>
  <si>
    <t>Valtionosuudet €/as. 2023 huhtikuun 2022 vos-laskelman mukaan (as.luku 31.12.2021)</t>
  </si>
  <si>
    <t>Kaikissa laskelmissa opetus- ja kulttuuritoimen valtionosuudet sisältyvät laskelmiin vuoden 2022 tasossa</t>
  </si>
  <si>
    <t>Kuntatalousohjelma - Valtiovarainministeriö (vm.fi) - laskelmat syksyn 2021 painelaskelman mukaan (ei enää verkossa)</t>
  </si>
  <si>
    <t>Valtionosuudet 2023 huhtikuun 2022 vos-laskelman mukaan</t>
  </si>
  <si>
    <t>Kuntien rahoituslaskelmat on päivitetty kevään 2022 tiedoilla - Valtiovarainministeriö (vm.fi) - Ennakollinen kunnan peruspalvelujen valtionosuuslaskelma vuonna 2023</t>
  </si>
  <si>
    <t>Huhtikuun 2022 valtionosuuslaskelma verrattuna edellisiin arvioihin</t>
  </si>
  <si>
    <t>Lähteet: VM:n valtionosuuslaskelma 13.4.2022, VM:n kuntatalousohjelman painelaskelman vos-laskelmat lokakuulta 2021 ja kuntien rahoituslaskelma keväältä 2021 (soteuudistus.fi)</t>
  </si>
  <si>
    <t>21.4.2022 / Olli Riikonen, KL</t>
  </si>
  <si>
    <t>Vos, huhti -22</t>
  </si>
  <si>
    <t>Kto, syksy -21</t>
  </si>
  <si>
    <t>Sote, kevät -21</t>
  </si>
  <si>
    <t>Sote-uudistuksen muutos-rajoitin</t>
  </si>
  <si>
    <t>Sote-uudistuksen järjestelmä-muutoksen tasaus vuodelle 2023</t>
  </si>
  <si>
    <t xml:space="preserve">Vero-menetysten korvaus        </t>
  </si>
  <si>
    <t>VM-vos yhteensä</t>
  </si>
  <si>
    <t>Kunta-nro</t>
  </si>
  <si>
    <t>Perus-palvelujen valtionosuus (sis.tasauksen)</t>
  </si>
  <si>
    <t>Sote-uudistuksen muutosrajoitin</t>
  </si>
  <si>
    <t>Perus-palvelujen valtion-osuus (sis.tasaus)</t>
  </si>
  <si>
    <t>Kunnan peruspalvelujen valtionosuus vuonna 2023</t>
  </si>
  <si>
    <t>Lähde: VM/KAO 13.4.2022</t>
  </si>
  <si>
    <t>Valtionosuuspäätöksiä ja niihin liittyviä laskentatietoja - Valtiovarainministeriö (vm.fi)</t>
  </si>
  <si>
    <t>Taulukossa näytetään valikoituja laskentatekijöitä, jotka vaikuttavat peruspalvelujen valtionosuuden määrään. Kattava erittely kaikista laskentatekijöistä VM:n verkkosivuilla olevassa alkuperäislähteessä.</t>
  </si>
  <si>
    <t>Eri laskentatekijöiden vaikutuksesta saa hyvän käsityksen Kuntaliiton valtionosuuslaskuria käyttämällä.</t>
  </si>
  <si>
    <t>Huom! 1) Taulukossa on piilotettuja sarakkeita</t>
  </si>
  <si>
    <t>Huom! 2) Taulukossa EI ole mukana opetus- ja kulttuuritoimen valtionosuutta, ainoastaan VM:n valtionosuusrahoitus</t>
  </si>
  <si>
    <t>LISÄOSAT</t>
  </si>
  <si>
    <t>MUUT LISÄYKSET JA VÄHENNYKSET</t>
  </si>
  <si>
    <t>Asukasmäärä 31.12.2021</t>
  </si>
  <si>
    <t>Ikärakenne, laskennallinen kustannus</t>
  </si>
  <si>
    <t xml:space="preserve">Muut laskennalliset kustannukset </t>
  </si>
  <si>
    <t>Laskennalliset kustannukset yhteensä</t>
  </si>
  <si>
    <t>Omarahoitus-osuus, €/as</t>
  </si>
  <si>
    <t>Omarahoitusosuus, €</t>
  </si>
  <si>
    <t>Valtionosuus omarahoitusosuuden jälkeen (välisumma)</t>
  </si>
  <si>
    <t>Kunnan oma vos-%</t>
  </si>
  <si>
    <t>Syrjäisyys</t>
  </si>
  <si>
    <t>Saamen kotiseutu</t>
  </si>
  <si>
    <t xml:space="preserve">Työpaikka-omavaraisuus </t>
  </si>
  <si>
    <t xml:space="preserve">HYTE-kerroin </t>
  </si>
  <si>
    <t>Väestön kasvu</t>
  </si>
  <si>
    <t xml:space="preserve">Vähennykset yhteensä </t>
  </si>
  <si>
    <t>Verotulotasauksen muutoksen neutralisointi, järjestelmämuutos 2022 (15,71 €/as)</t>
  </si>
  <si>
    <t>Valtionosuus ennen verotuloihin perustuvaa valtionosuuksien tasausta</t>
  </si>
  <si>
    <t>Verotuloihin perustuva valtionosuuksien tasaus</t>
  </si>
  <si>
    <t xml:space="preserve">Kunnan  peruspalvelujen valtionosuus </t>
  </si>
  <si>
    <t>Veroperuste-muutoksista johtuvien veromenetysten korvaus</t>
  </si>
  <si>
    <t>VM vos yhteensä</t>
  </si>
  <si>
    <t>Huom! Tämän sivun laskelmassa ei ole mukana opetus- ja kulttuuritoimen valtionosuuksia</t>
  </si>
  <si>
    <t>Laskelmat €/asukas</t>
  </si>
  <si>
    <t>Taulukon oikeassa reunassa samat luvut €/asukas -muodossa</t>
  </si>
  <si>
    <t>Vuoden 2023 valtionosuuslaskelmien vertailu - valtionosuudet yhteensä</t>
  </si>
  <si>
    <t>Kuntien peruspalvelujen valtionosuus, muutosrajoitin, siirtymätasaus ja veromenetysten korvaus - laskelmien muutosvertailu</t>
  </si>
  <si>
    <t xml:space="preserve">Opetus- ja kulttuuritoimen valtionosuus </t>
  </si>
  <si>
    <t xml:space="preserve">Veromenetysten korvaus        </t>
  </si>
  <si>
    <t>Peruspalvelujen valtionosuus ilman tasausta (sis.sote-muutos-rajoittimen ja siirtymä-tasauksen)</t>
  </si>
  <si>
    <t>Opetus- ja kulttuuritoimen valtionosuudet vuodelle 2022, OPH 21.12.2021 ja 28.4.2022 päätösten mukaan</t>
  </si>
  <si>
    <t>Huom! Jos katsot tietoja OPH:n palvelusta, vieritä sivua riittävästi alaspäin löytääksesi kuntien tiedot</t>
  </si>
  <si>
    <t>Hyvinvointialueille siirtyvät kulut ja vertailu edelliseen laskelmaan</t>
  </si>
  <si>
    <t>22.4.2022 / Olli Riikonen</t>
  </si>
  <si>
    <t>Lähde: Kuntien rahoituslaskelmat (soteuudistus.fi/rahoituslaskelmat)</t>
  </si>
  <si>
    <t>Sote netto €/as.</t>
  </si>
  <si>
    <t>Palo- ja pelastust. netto €/as.</t>
  </si>
  <si>
    <t>nro</t>
  </si>
  <si>
    <t>Kunnat</t>
  </si>
  <si>
    <t>Siirtyvät kustannukset (TPA21+TA22), kevään 2022 laskelma</t>
  </si>
  <si>
    <t>Siirtyvät kustannukset (TA21+TS22), kevään 2021 laskelma</t>
  </si>
  <si>
    <t>Muutos</t>
  </si>
  <si>
    <t>Muutos, %</t>
  </si>
  <si>
    <t>Muutosrajoitin €, kevät 2022</t>
  </si>
  <si>
    <t>Muutosrajoitin €, kevät 2021</t>
  </si>
  <si>
    <t>Muutosrajoittimen arvon muutos</t>
  </si>
  <si>
    <t>Muutosrajoittimen arvon muutos €/as.</t>
  </si>
  <si>
    <t>Sote+pela muutos % 2020-21</t>
  </si>
  <si>
    <t>Sote+pela muutos % 2021-22</t>
  </si>
  <si>
    <t>Sote+pela 2022 % 2020</t>
  </si>
  <si>
    <t>Koko maa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</si>
  <si>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</si>
  <si>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</si>
  <si>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</si>
  <si>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</si>
  <si>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</si>
  <si>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</si>
  <si>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</si>
  <si>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</si>
  <si>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</si>
  <si>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</si>
  <si>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</si>
  <si>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</si>
  <si>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</si>
  <si>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</si>
  <si>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</si>
  <si>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</si>
  <si>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</si>
  <si>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</si>
  <si>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</si>
  <si>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</si>
  <si>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</si>
  <si>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</si>
  <si>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</si>
  <si>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</si>
  <si>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</si>
  <si>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</si>
  <si>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</si>
  <si>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</si>
  <si>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</si>
  <si>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</si>
  <si>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</si>
  <si>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</si>
  <si>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</si>
  <si>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</si>
  <si>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</si>
  <si>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</si>
  <si>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</si>
  <si>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</si>
  <si>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</si>
  <si>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</si>
  <si>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</si>
  <si>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</si>
  <si>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</si>
  <si>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</si>
  <si>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</si>
  <si>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</si>
  <si>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</si>
  <si>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</si>
  <si>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</si>
  <si>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</si>
  <si>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</si>
  <si>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</si>
  <si>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</si>
  <si>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</si>
  <si>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</si>
  <si>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</si>
  <si>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</si>
  <si>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</si>
  <si>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</si>
  <si>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</si>
  <si>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</si>
  <si>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</si>
  <si>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</si>
  <si>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</si>
  <si>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</si>
  <si>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</si>
  <si>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</si>
  <si>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</si>
  <si>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</si>
  <si>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</si>
  <si>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</si>
  <si>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</si>
  <si>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</si>
  <si>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</si>
  <si>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</si>
  <si>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</si>
  <si>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</si>
  <si>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</si>
  <si>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</si>
  <si>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</si>
  <si>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</si>
  <si>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</si>
  <si>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</si>
  <si>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</si>
  <si>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</si>
  <si>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</si>
  <si>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</si>
  <si>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</si>
  <si>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</si>
  <si>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</si>
  <si>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</si>
  <si>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</si>
  <si>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</si>
  <si>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</si>
  <si>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</si>
  <si>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>Koski tl</t>
  </si>
  <si>
    <t xml:space="preserve">Koski Tl           </t>
  </si>
  <si>
    <t xml:space="preserve">Kotka              </t>
  </si>
  <si>
    <t xml:space="preserve">Kouvola            </t>
  </si>
  <si>
    <t>Kristiinankaup.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</si>
  <si>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</si>
  <si>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</si>
  <si>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</si>
  <si>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</si>
  <si>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</si>
  <si>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</si>
  <si>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</si>
  <si>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</si>
  <si>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</si>
  <si>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</si>
  <si>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</si>
  <si>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</si>
  <si>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</si>
  <si>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</si>
  <si>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</si>
  <si>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</si>
  <si>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</si>
  <si>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</si>
  <si>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</si>
  <si>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</si>
  <si>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</si>
  <si>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</si>
  <si>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</si>
  <si>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</si>
  <si>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</si>
  <si>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</si>
  <si>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</si>
  <si>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</si>
  <si>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</si>
  <si>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</si>
  <si>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</si>
  <si>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</si>
  <si>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</si>
  <si>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</si>
  <si>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</si>
  <si>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</si>
  <si>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</si>
  <si>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</si>
  <si>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</si>
  <si>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</si>
  <si>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</si>
  <si>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</si>
  <si>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</si>
  <si>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</si>
  <si>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</si>
  <si>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</si>
  <si>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</si>
  <si>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</si>
  <si>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</si>
  <si>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</si>
  <si>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</si>
  <si>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</si>
  <si>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</si>
  <si>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</si>
  <si>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</si>
  <si>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</si>
  <si>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</si>
  <si>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</si>
  <si>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</si>
  <si>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</si>
  <si>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</si>
  <si>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</si>
  <si>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</si>
  <si>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</si>
  <si>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</si>
  <si>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</si>
  <si>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</si>
  <si>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</si>
  <si>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</si>
  <si>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</si>
  <si>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</si>
  <si>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</si>
  <si>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</si>
  <si>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</si>
  <si>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</si>
  <si>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</si>
  <si>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</si>
  <si>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</si>
  <si>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</si>
  <si>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</si>
  <si>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</si>
  <si>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k.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</si>
  <si>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</si>
  <si>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</si>
  <si>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</si>
  <si>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</si>
  <si>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</si>
  <si>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</si>
  <si>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</si>
  <si>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</si>
  <si>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</si>
  <si>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</si>
  <si>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</si>
  <si>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</si>
  <si>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</si>
  <si>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</si>
  <si>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</si>
  <si>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</si>
  <si>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</si>
  <si>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</si>
  <si>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</si>
  <si>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</si>
  <si>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</si>
  <si>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</si>
  <si>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</si>
  <si>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</si>
  <si>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</si>
  <si>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</si>
  <si>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</si>
  <si>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</si>
  <si>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</si>
  <si>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</si>
  <si>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</si>
  <si>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</si>
  <si>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</si>
  <si>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</si>
  <si>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</si>
  <si>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</si>
  <si>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</si>
  <si>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</si>
  <si>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</si>
  <si>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</si>
  <si>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</si>
  <si>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</si>
  <si>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</si>
  <si>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</si>
  <si>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</si>
  <si>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</si>
  <si>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</si>
  <si>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</si>
  <si>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</si>
  <si>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</si>
  <si>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</si>
  <si>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</si>
  <si>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</si>
  <si>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</si>
  <si>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</si>
  <si>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</si>
  <si>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</si>
  <si>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</si>
  <si>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</si>
  <si>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</si>
  <si>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</si>
  <si>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</si>
  <si>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</si>
  <si>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</si>
  <si>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</si>
  <si>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</si>
  <si>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</si>
  <si>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</si>
  <si>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</si>
  <si>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</si>
  <si>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</si>
  <si>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</si>
  <si>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</si>
  <si>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</si>
  <si>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</si>
  <si>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</si>
  <si>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</si>
  <si>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</si>
  <si>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</si>
  <si>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</si>
  <si>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</si>
  <si>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</si>
  <si>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</si>
  <si>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</si>
  <si>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</si>
  <si>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</si>
  <si>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</si>
  <si>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</si>
  <si>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</si>
  <si>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</si>
  <si>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</si>
  <si>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</si>
  <si>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</si>
  <si>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</si>
  <si>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</si>
  <si>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</si>
  <si>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</si>
  <si>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</si>
  <si>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</si>
  <si>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</si>
  <si>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</si>
  <si>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</si>
  <si>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</si>
  <si>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</si>
  <si>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Päivämäärä (milloin aineisto on tuotettu tai tarkistettu): 21.4.2022, päivitys OKM:n valtionosuuksien osalta 6.5.2022. Lisätty "Siirtyvät kustannukset" -välilehti</t>
  </si>
  <si>
    <t>Siitä: Sote-uudistuksen muutosrajoitin</t>
  </si>
  <si>
    <t>Siitä: Sote-uudistuksen järjestelmä-muutoksen tasaus vuodelle 2023</t>
  </si>
  <si>
    <t>Kunnan  peruspalvelujen valtionosuus yhteensä (D+G)</t>
  </si>
  <si>
    <t>Valtionosuudet yhteensä (H+I+J)</t>
  </si>
  <si>
    <t>Taulukkoon lisätty näkyviin muutosrajoittimen (sarake E) ja järjestelmämuutoksen tasauksen (sarake F) vaikutus (19.5.2022)</t>
  </si>
  <si>
    <t>Muutosrajoittimen ja järjestelmämuutoksen tasauksen sarakejärjestys vaihdettu vastaamaan laskentajärjestystä (19.5.2022)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</si>
</sst>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#,##0_ ;\-#,##0\ "/>
    <numFmt numFmtId="168" formatCode="0.0\ %"/>
    <numFmt numFmtId="169" formatCode="#,##0.00000"/>
    <numFmt numFmtId="170" formatCode="#,##0.00\ &quot;€&quot;"/>
    <numFmt numFmtId="171" formatCode="#,##0.00_ ;[Red]\-#,##0.00\ "/>
    <numFmt numFmtId="172" formatCode="General_)"/>
  </numFmts>
  <fonts count="115" x14ac:knownFonts="1">
    <font>
      <sz val="9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name val="Work Sans ExtraBold"/>
      <family val="2"/>
      <scheme val="major"/>
    </font>
    <font>
      <b/>
      <sz val="8"/>
      <name val="Work Sans ExtraBold"/>
      <family val="2"/>
      <scheme val="major"/>
    </font>
    <font>
      <b/>
      <sz val="8"/>
      <color rgb="FF7030A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rgb="FFA34E96"/>
      <name val="Work Sans"/>
      <scheme val="minor"/>
    </font>
    <font>
      <sz val="11"/>
      <name val="Work Sans"/>
      <scheme val="minor"/>
    </font>
    <font>
      <b/>
      <sz val="18"/>
      <color rgb="FF51264A"/>
      <name val="Work Sans"/>
      <scheme val="minor"/>
    </font>
    <font>
      <b/>
      <sz val="11"/>
      <color rgb="FFFF0000"/>
      <name val="Work Sans ExtraBold"/>
      <family val="2"/>
      <scheme val="major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66CC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Work Sans ExtraBold"/>
      <family val="2"/>
      <scheme val="major"/>
    </font>
    <font>
      <u/>
      <sz val="9"/>
      <color theme="10"/>
      <name val="Work Sans"/>
      <family val="2"/>
      <scheme val="minor"/>
    </font>
    <font>
      <sz val="11"/>
      <color theme="1"/>
      <name val="Arial Narrow"/>
      <family val="2"/>
    </font>
    <font>
      <sz val="9"/>
      <name val="Arial Narrow"/>
      <family val="2"/>
    </font>
    <font>
      <sz val="10"/>
      <name val="Work Sans"/>
      <scheme val="minor"/>
    </font>
    <font>
      <b/>
      <sz val="18"/>
      <color theme="6"/>
      <name val="Work Sans"/>
      <scheme val="minor"/>
    </font>
    <font>
      <sz val="8"/>
      <name val="Work Sans"/>
      <family val="2"/>
      <scheme val="minor"/>
    </font>
    <font>
      <b/>
      <sz val="11"/>
      <color rgb="FFFFFFFF"/>
      <name val="Work Sans"/>
      <scheme val="minor"/>
    </font>
    <font>
      <sz val="11"/>
      <color rgb="FFFF0000"/>
      <name val="Work Sans"/>
      <scheme val="minor"/>
    </font>
    <font>
      <u/>
      <sz val="11"/>
      <name val="Work Sans"/>
      <scheme val="minor"/>
    </font>
    <font>
      <b/>
      <u/>
      <sz val="11"/>
      <name val="Work Sans"/>
      <scheme val="minor"/>
    </font>
    <font>
      <b/>
      <sz val="11"/>
      <color rgb="FFFF0000"/>
      <name val="Work Sans"/>
      <scheme val="minor"/>
    </font>
    <font>
      <b/>
      <sz val="11"/>
      <name val="Work Sans"/>
      <scheme val="minor"/>
    </font>
    <font>
      <u/>
      <sz val="11"/>
      <color theme="10"/>
      <name val="Work Sans"/>
      <scheme val="minor"/>
    </font>
    <font>
      <b/>
      <sz val="11"/>
      <color theme="1"/>
      <name val="Arial Narrow"/>
      <family val="2"/>
    </font>
    <font>
      <sz val="12"/>
      <color rgb="FFFF0000"/>
      <name val="Work Sans"/>
      <scheme val="minor"/>
    </font>
    <font>
      <sz val="9"/>
      <name val="Work Sans"/>
      <family val="2"/>
    </font>
    <font>
      <b/>
      <sz val="8"/>
      <name val="Work Sans ExtraBold"/>
      <family val="2"/>
    </font>
    <font>
      <sz val="11"/>
      <name val="Work Sans"/>
    </font>
    <font>
      <sz val="11"/>
      <name val="Work Sans"/>
      <family val="2"/>
    </font>
    <font>
      <b/>
      <u/>
      <sz val="11"/>
      <color rgb="FF104264"/>
      <name val="Work Sans"/>
    </font>
    <font>
      <b/>
      <sz val="11"/>
      <color rgb="FFFF0000"/>
      <name val="Work Sans ExtraBold"/>
      <family val="2"/>
    </font>
    <font>
      <sz val="10"/>
      <color rgb="FF000000"/>
      <name val="Arial"/>
      <family val="2"/>
    </font>
    <font>
      <b/>
      <sz val="9"/>
      <name val="Work Sans"/>
      <family val="2"/>
    </font>
    <font>
      <sz val="8"/>
      <name val="Work Sans ExtraBold"/>
      <family val="2"/>
    </font>
    <font>
      <b/>
      <u/>
      <sz val="11"/>
      <color theme="10"/>
      <name val="Work Sans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b/>
      <sz val="11"/>
      <color rgb="FFFFFFFF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color rgb="FFFF0000"/>
      <name val="Arial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0066CC"/>
      <name val="Arial"/>
      <family val="2"/>
    </font>
    <font>
      <sz val="9"/>
      <color theme="6"/>
      <name val="Work Sans"/>
      <family val="2"/>
      <scheme val="minor"/>
    </font>
    <font>
      <b/>
      <sz val="10"/>
      <color rgb="FF7030A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4"/>
      <color rgb="FF000000"/>
      <name val="Work Sans"/>
      <scheme val="minor"/>
    </font>
    <font>
      <sz val="14"/>
      <name val="Work Sans"/>
      <scheme val="minor"/>
    </font>
    <font>
      <b/>
      <sz val="14"/>
      <name val="Work Sans"/>
      <scheme val="minor"/>
    </font>
    <font>
      <u/>
      <sz val="14"/>
      <color theme="10"/>
      <name val="Work Sans"/>
      <scheme val="minor"/>
    </font>
    <font>
      <i/>
      <sz val="14"/>
      <name val="Work Sans"/>
      <scheme val="minor"/>
    </font>
    <font>
      <sz val="12"/>
      <name val="Work Sans"/>
      <scheme val="minor"/>
    </font>
    <font>
      <b/>
      <sz val="16"/>
      <color theme="6"/>
      <name val="Work Sans"/>
      <scheme val="minor"/>
    </font>
    <font>
      <b/>
      <sz val="18"/>
      <name val="Work Sans"/>
    </font>
    <font>
      <b/>
      <sz val="24"/>
      <color theme="6"/>
      <name val="Work Sans"/>
      <scheme val="minor"/>
    </font>
    <font>
      <sz val="24"/>
      <color rgb="FF000000"/>
      <name val="Arial Narrow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charset val="1"/>
    </font>
    <font>
      <sz val="11"/>
      <color rgb="FF000000"/>
      <name val="Work Sans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DC6F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C0D0"/>
        <bgColor rgb="FF000000"/>
      </patternFill>
    </fill>
    <fill>
      <patternFill patternType="solid">
        <fgColor rgb="FF923468"/>
        <bgColor rgb="FF000000"/>
      </patternFill>
    </fill>
    <fill>
      <patternFill patternType="solid">
        <fgColor rgb="FFEED0E0"/>
        <bgColor rgb="FF000000"/>
      </patternFill>
    </fill>
    <fill>
      <patternFill patternType="solid">
        <fgColor rgb="FFDEA3C4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9.9978637043366805E-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E2E8F5"/>
        <bgColor rgb="FF000000"/>
      </patternFill>
    </fill>
    <fill>
      <patternFill patternType="solid">
        <fgColor rgb="FFEDDAEA"/>
        <bgColor rgb="FF000000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7">
    <xf numFmtId="0" fontId="0" fillId="0" borderId="0"/>
    <xf numFmtId="0" fontId="12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1" applyNumberFormat="0" applyAlignment="0" applyProtection="0"/>
    <xf numFmtId="0" fontId="10" fillId="2" borderId="2" applyNumberFormat="0" applyAlignment="0" applyProtection="0"/>
    <xf numFmtId="0" fontId="5" fillId="6" borderId="1" applyNumberFormat="0" applyAlignment="0" applyProtection="0"/>
    <xf numFmtId="0" fontId="4" fillId="0" borderId="3" applyNumberFormat="0" applyFill="0" applyAlignment="0" applyProtection="0"/>
    <xf numFmtId="0" fontId="2" fillId="7" borderId="4" applyNumberFormat="0" applyBorder="0" applyAlignment="0" applyProtection="0"/>
    <xf numFmtId="0" fontId="7" fillId="3" borderId="5" applyNumberFormat="0" applyAlignment="0" applyProtection="0"/>
    <xf numFmtId="0" fontId="3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5" fillId="0" borderId="13"/>
    <xf numFmtId="0" fontId="18" fillId="0" borderId="11"/>
    <xf numFmtId="2" fontId="15" fillId="0" borderId="7"/>
    <xf numFmtId="0" fontId="15" fillId="0" borderId="9"/>
    <xf numFmtId="0" fontId="7" fillId="0" borderId="8"/>
    <xf numFmtId="0" fontId="7" fillId="0" borderId="15"/>
    <xf numFmtId="0" fontId="17" fillId="0" borderId="12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9" fontId="7" fillId="0" borderId="0" applyFill="0" applyBorder="0" applyAlignment="0" applyProtection="0"/>
    <xf numFmtId="0" fontId="11" fillId="12" borderId="0" applyNumberFormat="0" applyBorder="0" applyAlignment="0" applyProtection="0"/>
    <xf numFmtId="0" fontId="20" fillId="0" borderId="10"/>
    <xf numFmtId="0" fontId="20" fillId="0" borderId="14"/>
    <xf numFmtId="0" fontId="44" fillId="0" borderId="0" applyNumberFormat="0" applyFill="0" applyBorder="0" applyAlignment="0" applyProtection="0"/>
    <xf numFmtId="0" fontId="65" fillId="0" borderId="0"/>
  </cellStyleXfs>
  <cellXfs count="528">
    <xf numFmtId="0" fontId="0" fillId="0" borderId="0" xfId="0"/>
    <xf numFmtId="0" fontId="7" fillId="0" borderId="0" xfId="0" applyFont="1"/>
    <xf numFmtId="0" fontId="15" fillId="0" borderId="13" xfId="20"/>
    <xf numFmtId="0" fontId="0" fillId="0" borderId="0" xfId="0" applyFont="1"/>
    <xf numFmtId="0" fontId="13" fillId="0" borderId="0" xfId="3" applyAlignment="1">
      <alignment vertical="top"/>
    </xf>
    <xf numFmtId="0" fontId="13" fillId="0" borderId="0" xfId="3"/>
    <xf numFmtId="0" fontId="16" fillId="0" borderId="13" xfId="20" applyFont="1"/>
    <xf numFmtId="0" fontId="23" fillId="0" borderId="0" xfId="0" applyFont="1"/>
    <xf numFmtId="3" fontId="24" fillId="0" borderId="0" xfId="0" applyNumberFormat="1" applyFont="1" applyAlignment="1">
      <alignment horizontal="right"/>
    </xf>
    <xf numFmtId="0" fontId="25" fillId="0" borderId="0" xfId="0" applyFont="1"/>
    <xf numFmtId="0" fontId="28" fillId="0" borderId="0" xfId="0" applyFont="1"/>
    <xf numFmtId="3" fontId="30" fillId="0" borderId="0" xfId="0" applyNumberFormat="1" applyFont="1"/>
    <xf numFmtId="1" fontId="31" fillId="0" borderId="0" xfId="0" applyNumberFormat="1" applyFont="1"/>
    <xf numFmtId="0" fontId="24" fillId="0" borderId="0" xfId="0" applyFont="1"/>
    <xf numFmtId="0" fontId="32" fillId="0" borderId="0" xfId="1" applyFont="1" applyFill="1" applyBorder="1" applyAlignment="1">
      <alignment horizontal="left"/>
    </xf>
    <xf numFmtId="0" fontId="34" fillId="0" borderId="0" xfId="1" applyFont="1" applyFill="1" applyBorder="1" applyAlignment="1">
      <alignment horizontal="left"/>
    </xf>
    <xf numFmtId="0" fontId="35" fillId="0" borderId="0" xfId="0" applyFont="1"/>
    <xf numFmtId="0" fontId="24" fillId="0" borderId="0" xfId="0" applyFont="1" applyAlignment="1">
      <alignment horizontal="right"/>
    </xf>
    <xf numFmtId="0" fontId="37" fillId="0" borderId="0" xfId="0" applyFont="1"/>
    <xf numFmtId="0" fontId="24" fillId="0" borderId="16" xfId="0" applyFont="1" applyBorder="1"/>
    <xf numFmtId="0" fontId="24" fillId="0" borderId="0" xfId="0" applyFont="1" applyFill="1"/>
    <xf numFmtId="0" fontId="24" fillId="0" borderId="16" xfId="0" applyFont="1" applyFill="1" applyBorder="1"/>
    <xf numFmtId="3" fontId="22" fillId="0" borderId="0" xfId="0" applyNumberFormat="1" applyFont="1" applyAlignment="1">
      <alignment horizontal="right"/>
    </xf>
    <xf numFmtId="0" fontId="22" fillId="0" borderId="16" xfId="0" applyFont="1" applyBorder="1" applyAlignment="1">
      <alignment horizontal="right"/>
    </xf>
    <xf numFmtId="0" fontId="0" fillId="0" borderId="0" xfId="0" applyFont="1" applyFill="1" applyBorder="1"/>
    <xf numFmtId="0" fontId="26" fillId="0" borderId="0" xfId="0" applyFont="1" applyBorder="1"/>
    <xf numFmtId="166" fontId="26" fillId="0" borderId="0" xfId="0" applyNumberFormat="1" applyFont="1" applyBorder="1"/>
    <xf numFmtId="3" fontId="26" fillId="14" borderId="0" xfId="0" applyNumberFormat="1" applyFont="1" applyFill="1" applyBorder="1" applyAlignment="1">
      <alignment horizontal="right"/>
    </xf>
    <xf numFmtId="166" fontId="28" fillId="0" borderId="0" xfId="0" applyNumberFormat="1" applyFont="1" applyBorder="1" applyAlignment="1">
      <alignment horizontal="right"/>
    </xf>
    <xf numFmtId="3" fontId="29" fillId="0" borderId="0" xfId="0" applyNumberFormat="1" applyFont="1" applyBorder="1"/>
    <xf numFmtId="3" fontId="28" fillId="0" borderId="0" xfId="0" applyNumberFormat="1" applyFont="1" applyBorder="1" applyAlignment="1">
      <alignment horizontal="right"/>
    </xf>
    <xf numFmtId="166" fontId="28" fillId="0" borderId="0" xfId="0" applyNumberFormat="1" applyFont="1" applyBorder="1"/>
    <xf numFmtId="1" fontId="28" fillId="0" borderId="0" xfId="0" applyNumberFormat="1" applyFont="1" applyBorder="1"/>
    <xf numFmtId="3" fontId="26" fillId="0" borderId="0" xfId="0" applyNumberFormat="1" applyFont="1" applyBorder="1"/>
    <xf numFmtId="167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166" fontId="25" fillId="0" borderId="0" xfId="0" applyNumberFormat="1" applyFont="1" applyFill="1" applyBorder="1"/>
    <xf numFmtId="3" fontId="22" fillId="0" borderId="0" xfId="0" applyNumberFormat="1" applyFont="1" applyBorder="1" applyAlignment="1">
      <alignment horizontal="right"/>
    </xf>
    <xf numFmtId="1" fontId="29" fillId="0" borderId="0" xfId="0" applyNumberFormat="1" applyFont="1" applyBorder="1"/>
    <xf numFmtId="0" fontId="28" fillId="0" borderId="0" xfId="0" applyFont="1" applyBorder="1"/>
    <xf numFmtId="0" fontId="24" fillId="0" borderId="0" xfId="0" applyFont="1" applyFill="1" applyBorder="1"/>
    <xf numFmtId="1" fontId="39" fillId="0" borderId="0" xfId="0" applyNumberFormat="1" applyFont="1" applyBorder="1"/>
    <xf numFmtId="0" fontId="22" fillId="0" borderId="0" xfId="0" applyFont="1" applyBorder="1" applyAlignment="1">
      <alignment horizontal="right"/>
    </xf>
    <xf numFmtId="0" fontId="37" fillId="0" borderId="0" xfId="0" applyFont="1" applyBorder="1"/>
    <xf numFmtId="1" fontId="40" fillId="0" borderId="0" xfId="0" applyNumberFormat="1" applyFont="1" applyBorder="1"/>
    <xf numFmtId="0" fontId="25" fillId="0" borderId="0" xfId="0" applyFont="1" applyBorder="1"/>
    <xf numFmtId="0" fontId="46" fillId="0" borderId="0" xfId="0" applyFont="1"/>
    <xf numFmtId="166" fontId="28" fillId="0" borderId="0" xfId="0" applyNumberFormat="1" applyFont="1" applyFill="1" applyBorder="1"/>
    <xf numFmtId="3" fontId="28" fillId="0" borderId="0" xfId="0" applyNumberFormat="1" applyFont="1" applyBorder="1"/>
    <xf numFmtId="168" fontId="10" fillId="0" borderId="0" xfId="0" applyNumberFormat="1" applyFont="1"/>
    <xf numFmtId="0" fontId="23" fillId="0" borderId="0" xfId="0" applyFont="1" applyBorder="1"/>
    <xf numFmtId="3" fontId="21" fillId="0" borderId="0" xfId="0" applyNumberFormat="1" applyFont="1" applyBorder="1" applyAlignment="1">
      <alignment horizontal="right"/>
    </xf>
    <xf numFmtId="0" fontId="43" fillId="0" borderId="0" xfId="0" applyFont="1" applyBorder="1"/>
    <xf numFmtId="0" fontId="0" fillId="0" borderId="0" xfId="0" applyBorder="1"/>
    <xf numFmtId="0" fontId="38" fillId="15" borderId="0" xfId="0" applyFont="1" applyFill="1" applyBorder="1" applyAlignment="1">
      <alignment horizontal="center" vertical="center" wrapText="1"/>
    </xf>
    <xf numFmtId="166" fontId="45" fillId="0" borderId="0" xfId="0" applyNumberFormat="1" applyFont="1" applyBorder="1"/>
    <xf numFmtId="166" fontId="21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1" fontId="31" fillId="0" borderId="0" xfId="0" applyNumberFormat="1" applyFont="1" applyBorder="1"/>
    <xf numFmtId="0" fontId="24" fillId="0" borderId="0" xfId="0" applyFont="1" applyBorder="1"/>
    <xf numFmtId="0" fontId="47" fillId="0" borderId="0" xfId="1" applyFont="1" applyFill="1" applyBorder="1" applyAlignment="1">
      <alignment horizontal="left"/>
    </xf>
    <xf numFmtId="0" fontId="48" fillId="0" borderId="0" xfId="1" applyFont="1" applyFill="1" applyBorder="1" applyAlignment="1">
      <alignment horizontal="left"/>
    </xf>
    <xf numFmtId="0" fontId="7" fillId="0" borderId="0" xfId="0" applyFont="1" applyBorder="1"/>
    <xf numFmtId="0" fontId="41" fillId="16" borderId="0" xfId="0" applyFont="1" applyFill="1" applyBorder="1" applyAlignment="1">
      <alignment horizontal="center" vertical="center" wrapText="1"/>
    </xf>
    <xf numFmtId="0" fontId="46" fillId="0" borderId="0" xfId="0" applyFont="1" applyBorder="1"/>
    <xf numFmtId="0" fontId="43" fillId="0" borderId="0" xfId="0" applyFont="1" applyFill="1" applyBorder="1"/>
    <xf numFmtId="0" fontId="41" fillId="0" borderId="0" xfId="0" applyFont="1" applyFill="1" applyBorder="1" applyAlignment="1">
      <alignment horizontal="center" vertical="center" wrapText="1"/>
    </xf>
    <xf numFmtId="166" fontId="45" fillId="0" borderId="0" xfId="0" applyNumberFormat="1" applyFont="1" applyFill="1" applyBorder="1"/>
    <xf numFmtId="166" fontId="28" fillId="0" borderId="0" xfId="0" applyNumberFormat="1" applyFont="1" applyFill="1" applyBorder="1" applyAlignment="1">
      <alignment horizontal="right"/>
    </xf>
    <xf numFmtId="0" fontId="38" fillId="19" borderId="0" xfId="0" applyFont="1" applyFill="1" applyBorder="1" applyAlignment="1">
      <alignment horizontal="center" vertical="center" wrapText="1"/>
    </xf>
    <xf numFmtId="0" fontId="41" fillId="20" borderId="0" xfId="0" applyFont="1" applyFill="1" applyBorder="1" applyAlignment="1">
      <alignment horizontal="center" vertical="center" wrapText="1"/>
    </xf>
    <xf numFmtId="168" fontId="10" fillId="0" borderId="0" xfId="0" applyNumberFormat="1" applyFont="1" applyBorder="1"/>
    <xf numFmtId="0" fontId="34" fillId="0" borderId="17" xfId="1" applyFont="1" applyFill="1" applyBorder="1" applyAlignment="1">
      <alignment horizontal="left"/>
    </xf>
    <xf numFmtId="0" fontId="32" fillId="0" borderId="17" xfId="1" applyFont="1" applyFill="1" applyBorder="1" applyAlignment="1">
      <alignment horizontal="left"/>
    </xf>
    <xf numFmtId="0" fontId="47" fillId="0" borderId="17" xfId="1" applyFont="1" applyFill="1" applyBorder="1" applyAlignment="1">
      <alignment horizontal="left"/>
    </xf>
    <xf numFmtId="0" fontId="38" fillId="19" borderId="17" xfId="0" applyFont="1" applyFill="1" applyBorder="1" applyAlignment="1">
      <alignment horizontal="center" vertical="center" wrapText="1"/>
    </xf>
    <xf numFmtId="0" fontId="28" fillId="0" borderId="17" xfId="0" applyFont="1" applyBorder="1"/>
    <xf numFmtId="3" fontId="29" fillId="0" borderId="17" xfId="0" applyNumberFormat="1" applyFont="1" applyBorder="1"/>
    <xf numFmtId="3" fontId="36" fillId="0" borderId="0" xfId="0" applyNumberFormat="1" applyFont="1" applyBorder="1"/>
    <xf numFmtId="0" fontId="47" fillId="0" borderId="0" xfId="0" applyFont="1" applyBorder="1"/>
    <xf numFmtId="0" fontId="47" fillId="0" borderId="0" xfId="0" applyFont="1" applyAlignment="1">
      <alignment vertical="center"/>
    </xf>
    <xf numFmtId="3" fontId="26" fillId="0" borderId="0" xfId="0" applyNumberFormat="1" applyFont="1" applyBorder="1" applyAlignment="1">
      <alignment horizontal="right"/>
    </xf>
    <xf numFmtId="166" fontId="28" fillId="17" borderId="0" xfId="0" applyNumberFormat="1" applyFont="1" applyFill="1" applyBorder="1"/>
    <xf numFmtId="168" fontId="28" fillId="0" borderId="0" xfId="0" applyNumberFormat="1" applyFont="1" applyBorder="1"/>
    <xf numFmtId="3" fontId="26" fillId="0" borderId="0" xfId="0" applyNumberFormat="1" applyFont="1" applyAlignment="1">
      <alignment horizontal="right"/>
    </xf>
    <xf numFmtId="0" fontId="26" fillId="0" borderId="0" xfId="0" applyFont="1" applyBorder="1" applyAlignment="1">
      <alignment horizontal="right"/>
    </xf>
    <xf numFmtId="0" fontId="26" fillId="0" borderId="16" xfId="0" applyFont="1" applyBorder="1" applyAlignment="1">
      <alignment horizontal="right"/>
    </xf>
    <xf numFmtId="166" fontId="26" fillId="0" borderId="0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3" fontId="28" fillId="24" borderId="18" xfId="0" applyNumberFormat="1" applyFont="1" applyFill="1" applyBorder="1"/>
    <xf numFmtId="0" fontId="33" fillId="0" borderId="0" xfId="0" applyFont="1"/>
    <xf numFmtId="10" fontId="50" fillId="0" borderId="0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right"/>
    </xf>
    <xf numFmtId="3" fontId="51" fillId="0" borderId="0" xfId="0" applyNumberFormat="1" applyFont="1" applyAlignment="1">
      <alignment horizontal="right"/>
    </xf>
    <xf numFmtId="166" fontId="52" fillId="0" borderId="0" xfId="0" applyNumberFormat="1" applyFont="1"/>
    <xf numFmtId="166" fontId="52" fillId="0" borderId="0" xfId="0" applyNumberFormat="1" applyFont="1" applyFill="1"/>
    <xf numFmtId="0" fontId="53" fillId="0" borderId="0" xfId="0" applyFont="1" applyBorder="1" applyAlignment="1">
      <alignment horizontal="center"/>
    </xf>
    <xf numFmtId="0" fontId="54" fillId="0" borderId="0" xfId="0" applyFont="1" applyBorder="1"/>
    <xf numFmtId="0" fontId="54" fillId="0" borderId="0" xfId="0" applyFont="1"/>
    <xf numFmtId="0" fontId="54" fillId="0" borderId="0" xfId="0" applyFont="1" applyFill="1"/>
    <xf numFmtId="0" fontId="51" fillId="0" borderId="0" xfId="0" applyFont="1"/>
    <xf numFmtId="0" fontId="33" fillId="0" borderId="0" xfId="0" applyFont="1" applyBorder="1"/>
    <xf numFmtId="0" fontId="33" fillId="0" borderId="0" xfId="1" applyFont="1" applyFill="1" applyBorder="1" applyAlignment="1">
      <alignment horizontal="left"/>
    </xf>
    <xf numFmtId="0" fontId="55" fillId="0" borderId="0" xfId="0" applyFont="1" applyBorder="1"/>
    <xf numFmtId="3" fontId="33" fillId="0" borderId="0" xfId="0" applyNumberFormat="1" applyFont="1" applyBorder="1" applyAlignment="1">
      <alignment horizontal="right"/>
    </xf>
    <xf numFmtId="3" fontId="33" fillId="0" borderId="0" xfId="0" applyNumberFormat="1" applyFont="1" applyAlignment="1">
      <alignment horizontal="right"/>
    </xf>
    <xf numFmtId="0" fontId="33" fillId="0" borderId="0" xfId="0" applyFont="1" applyFill="1"/>
    <xf numFmtId="0" fontId="56" fillId="0" borderId="0" xfId="35" applyFont="1" applyFill="1"/>
    <xf numFmtId="3" fontId="37" fillId="0" borderId="0" xfId="0" applyNumberFormat="1" applyFont="1" applyBorder="1"/>
    <xf numFmtId="166" fontId="57" fillId="0" borderId="0" xfId="0" applyNumberFormat="1" applyFont="1" applyBorder="1"/>
    <xf numFmtId="1" fontId="28" fillId="0" borderId="0" xfId="0" applyNumberFormat="1" applyFont="1"/>
    <xf numFmtId="0" fontId="58" fillId="0" borderId="0" xfId="0" applyFont="1" applyBorder="1"/>
    <xf numFmtId="0" fontId="59" fillId="0" borderId="0" xfId="0" applyFont="1"/>
    <xf numFmtId="14" fontId="61" fillId="0" borderId="0" xfId="0" quotePrefix="1" applyNumberFormat="1" applyFont="1"/>
    <xf numFmtId="0" fontId="26" fillId="0" borderId="0" xfId="0" applyFont="1"/>
    <xf numFmtId="3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62" fillId="0" borderId="0" xfId="0" applyFont="1"/>
    <xf numFmtId="0" fontId="61" fillId="0" borderId="0" xfId="1" applyFont="1" applyFill="1" applyBorder="1" applyAlignment="1">
      <alignment horizontal="left"/>
    </xf>
    <xf numFmtId="0" fontId="63" fillId="25" borderId="0" xfId="35" applyFont="1" applyFill="1" applyBorder="1"/>
    <xf numFmtId="0" fontId="27" fillId="25" borderId="0" xfId="0" applyFont="1" applyFill="1"/>
    <xf numFmtId="3" fontId="38" fillId="25" borderId="0" xfId="0" applyNumberFormat="1" applyFont="1" applyFill="1" applyAlignment="1">
      <alignment horizontal="right"/>
    </xf>
    <xf numFmtId="0" fontId="38" fillId="25" borderId="0" xfId="0" applyFont="1" applyFill="1" applyAlignment="1">
      <alignment horizontal="right"/>
    </xf>
    <xf numFmtId="0" fontId="28" fillId="25" borderId="0" xfId="0" applyFont="1" applyFill="1"/>
    <xf numFmtId="0" fontId="38" fillId="25" borderId="0" xfId="0" applyFont="1" applyFill="1"/>
    <xf numFmtId="3" fontId="28" fillId="25" borderId="0" xfId="0" applyNumberFormat="1" applyFont="1" applyFill="1" applyAlignment="1">
      <alignment horizontal="right"/>
    </xf>
    <xf numFmtId="0" fontId="62" fillId="25" borderId="0" xfId="0" applyFont="1" applyFill="1"/>
    <xf numFmtId="0" fontId="64" fillId="0" borderId="0" xfId="0" applyFont="1"/>
    <xf numFmtId="0" fontId="36" fillId="0" borderId="0" xfId="0" applyFont="1"/>
    <xf numFmtId="166" fontId="26" fillId="0" borderId="21" xfId="36" applyNumberFormat="1" applyFont="1" applyBorder="1" applyAlignment="1">
      <alignment horizontal="right" vertical="top"/>
    </xf>
    <xf numFmtId="166" fontId="26" fillId="25" borderId="21" xfId="36" applyNumberFormat="1" applyFont="1" applyFill="1" applyBorder="1" applyAlignment="1">
      <alignment horizontal="right" vertical="top"/>
    </xf>
    <xf numFmtId="3" fontId="26" fillId="29" borderId="21" xfId="0" applyNumberFormat="1" applyFont="1" applyFill="1" applyBorder="1" applyAlignment="1">
      <alignment vertical="top"/>
    </xf>
    <xf numFmtId="166" fontId="26" fillId="25" borderId="21" xfId="0" applyNumberFormat="1" applyFont="1" applyFill="1" applyBorder="1" applyAlignment="1">
      <alignment horizontal="right" vertical="top"/>
    </xf>
    <xf numFmtId="166" fontId="26" fillId="30" borderId="21" xfId="0" applyNumberFormat="1" applyFont="1" applyFill="1" applyBorder="1" applyAlignment="1">
      <alignment horizontal="right" vertical="top"/>
    </xf>
    <xf numFmtId="0" fontId="59" fillId="0" borderId="0" xfId="0" applyFont="1" applyAlignment="1">
      <alignment vertical="top"/>
    </xf>
    <xf numFmtId="3" fontId="28" fillId="0" borderId="22" xfId="0" applyNumberFormat="1" applyFont="1" applyBorder="1" applyAlignment="1">
      <alignment horizontal="right"/>
    </xf>
    <xf numFmtId="166" fontId="28" fillId="25" borderId="22" xfId="36" applyNumberFormat="1" applyFont="1" applyFill="1" applyBorder="1" applyAlignment="1">
      <alignment horizontal="right" vertical="center"/>
    </xf>
    <xf numFmtId="3" fontId="28" fillId="29" borderId="22" xfId="0" applyNumberFormat="1" applyFont="1" applyFill="1" applyBorder="1"/>
    <xf numFmtId="166" fontId="28" fillId="25" borderId="22" xfId="0" applyNumberFormat="1" applyFont="1" applyFill="1" applyBorder="1" applyAlignment="1">
      <alignment horizontal="right"/>
    </xf>
    <xf numFmtId="166" fontId="28" fillId="30" borderId="22" xfId="0" applyNumberFormat="1" applyFont="1" applyFill="1" applyBorder="1" applyAlignment="1">
      <alignment horizontal="right"/>
    </xf>
    <xf numFmtId="3" fontId="28" fillId="0" borderId="20" xfId="0" applyNumberFormat="1" applyFont="1" applyBorder="1" applyAlignment="1">
      <alignment horizontal="right"/>
    </xf>
    <xf numFmtId="166" fontId="28" fillId="25" borderId="20" xfId="36" applyNumberFormat="1" applyFont="1" applyFill="1" applyBorder="1" applyAlignment="1">
      <alignment horizontal="right" vertical="center"/>
    </xf>
    <xf numFmtId="3" fontId="28" fillId="29" borderId="20" xfId="0" applyNumberFormat="1" applyFont="1" applyFill="1" applyBorder="1"/>
    <xf numFmtId="166" fontId="28" fillId="25" borderId="20" xfId="0" applyNumberFormat="1" applyFont="1" applyFill="1" applyBorder="1" applyAlignment="1">
      <alignment horizontal="right"/>
    </xf>
    <xf numFmtId="166" fontId="28" fillId="30" borderId="20" xfId="0" applyNumberFormat="1" applyFont="1" applyFill="1" applyBorder="1" applyAlignment="1">
      <alignment horizontal="right"/>
    </xf>
    <xf numFmtId="0" fontId="66" fillId="0" borderId="0" xfId="0" applyFont="1"/>
    <xf numFmtId="3" fontId="26" fillId="0" borderId="0" xfId="0" applyNumberFormat="1" applyFont="1"/>
    <xf numFmtId="166" fontId="24" fillId="0" borderId="0" xfId="0" applyNumberFormat="1" applyFont="1"/>
    <xf numFmtId="3" fontId="67" fillId="0" borderId="0" xfId="0" applyNumberFormat="1" applyFont="1" applyAlignment="1">
      <alignment horizontal="right"/>
    </xf>
    <xf numFmtId="3" fontId="60" fillId="0" borderId="0" xfId="0" applyNumberFormat="1" applyFont="1" applyAlignment="1">
      <alignment horizontal="right"/>
    </xf>
    <xf numFmtId="166" fontId="25" fillId="0" borderId="0" xfId="0" applyNumberFormat="1" applyFont="1"/>
    <xf numFmtId="1" fontId="29" fillId="0" borderId="0" xfId="0" applyNumberFormat="1" applyFont="1"/>
    <xf numFmtId="3" fontId="29" fillId="0" borderId="0" xfId="0" applyNumberFormat="1" applyFont="1"/>
    <xf numFmtId="1" fontId="39" fillId="0" borderId="0" xfId="0" applyNumberFormat="1" applyFont="1"/>
    <xf numFmtId="0" fontId="60" fillId="0" borderId="0" xfId="0" applyFont="1" applyAlignment="1">
      <alignment horizontal="right"/>
    </xf>
    <xf numFmtId="1" fontId="40" fillId="0" borderId="0" xfId="0" applyNumberFormat="1" applyFont="1"/>
    <xf numFmtId="0" fontId="60" fillId="0" borderId="16" xfId="0" applyFont="1" applyBorder="1" applyAlignment="1">
      <alignment horizontal="right"/>
    </xf>
    <xf numFmtId="0" fontId="28" fillId="0" borderId="16" xfId="0" applyFont="1" applyBorder="1" applyAlignment="1">
      <alignment horizontal="right"/>
    </xf>
    <xf numFmtId="3" fontId="26" fillId="30" borderId="26" xfId="0" applyNumberFormat="1" applyFont="1" applyFill="1" applyBorder="1" applyAlignment="1">
      <alignment horizontal="right" vertical="top"/>
    </xf>
    <xf numFmtId="3" fontId="28" fillId="30" borderId="27" xfId="0" applyNumberFormat="1" applyFont="1" applyFill="1" applyBorder="1" applyAlignment="1">
      <alignment horizontal="right"/>
    </xf>
    <xf numFmtId="3" fontId="28" fillId="30" borderId="28" xfId="0" applyNumberFormat="1" applyFont="1" applyFill="1" applyBorder="1" applyAlignment="1">
      <alignment horizontal="right"/>
    </xf>
    <xf numFmtId="3" fontId="26" fillId="8" borderId="21" xfId="0" applyNumberFormat="1" applyFont="1" applyFill="1" applyBorder="1" applyAlignment="1">
      <alignment vertical="top"/>
    </xf>
    <xf numFmtId="168" fontId="26" fillId="8" borderId="21" xfId="0" applyNumberFormat="1" applyFont="1" applyFill="1" applyBorder="1" applyAlignment="1">
      <alignment vertical="top"/>
    </xf>
    <xf numFmtId="3" fontId="28" fillId="8" borderId="22" xfId="0" applyNumberFormat="1" applyFont="1" applyFill="1" applyBorder="1" applyAlignment="1">
      <alignment vertical="top"/>
    </xf>
    <xf numFmtId="168" fontId="28" fillId="8" borderId="22" xfId="0" applyNumberFormat="1" applyFont="1" applyFill="1" applyBorder="1" applyAlignment="1">
      <alignment vertical="top"/>
    </xf>
    <xf numFmtId="3" fontId="28" fillId="8" borderId="20" xfId="0" applyNumberFormat="1" applyFont="1" applyFill="1" applyBorder="1" applyAlignment="1">
      <alignment vertical="top"/>
    </xf>
    <xf numFmtId="168" fontId="28" fillId="8" borderId="20" xfId="0" applyNumberFormat="1" applyFont="1" applyFill="1" applyBorder="1" applyAlignment="1">
      <alignment vertical="top"/>
    </xf>
    <xf numFmtId="0" fontId="63" fillId="31" borderId="0" xfId="35" applyFont="1" applyFill="1" applyBorder="1"/>
    <xf numFmtId="0" fontId="27" fillId="31" borderId="0" xfId="0" applyFont="1" applyFill="1"/>
    <xf numFmtId="3" fontId="38" fillId="31" borderId="0" xfId="0" applyNumberFormat="1" applyFont="1" applyFill="1" applyAlignment="1">
      <alignment horizontal="right"/>
    </xf>
    <xf numFmtId="0" fontId="38" fillId="31" borderId="0" xfId="0" applyFont="1" applyFill="1" applyAlignment="1">
      <alignment horizontal="right"/>
    </xf>
    <xf numFmtId="0" fontId="28" fillId="31" borderId="0" xfId="0" applyFont="1" applyFill="1"/>
    <xf numFmtId="0" fontId="38" fillId="31" borderId="0" xfId="0" applyFont="1" applyFill="1"/>
    <xf numFmtId="3" fontId="28" fillId="31" borderId="0" xfId="0" applyNumberFormat="1" applyFont="1" applyFill="1" applyAlignment="1">
      <alignment horizontal="right"/>
    </xf>
    <xf numFmtId="0" fontId="62" fillId="31" borderId="0" xfId="0" applyFont="1" applyFill="1"/>
    <xf numFmtId="0" fontId="27" fillId="32" borderId="0" xfId="0" applyFont="1" applyFill="1"/>
    <xf numFmtId="3" fontId="38" fillId="32" borderId="0" xfId="0" applyNumberFormat="1" applyFont="1" applyFill="1" applyAlignment="1">
      <alignment horizontal="right"/>
    </xf>
    <xf numFmtId="0" fontId="38" fillId="32" borderId="0" xfId="0" applyFont="1" applyFill="1" applyAlignment="1">
      <alignment horizontal="right"/>
    </xf>
    <xf numFmtId="0" fontId="28" fillId="32" borderId="0" xfId="0" applyFont="1" applyFill="1"/>
    <xf numFmtId="0" fontId="38" fillId="32" borderId="0" xfId="0" applyFont="1" applyFill="1"/>
    <xf numFmtId="3" fontId="28" fillId="32" borderId="0" xfId="0" applyNumberFormat="1" applyFont="1" applyFill="1" applyAlignment="1">
      <alignment horizontal="right"/>
    </xf>
    <xf numFmtId="0" fontId="62" fillId="32" borderId="0" xfId="0" applyFont="1" applyFill="1"/>
    <xf numFmtId="0" fontId="61" fillId="0" borderId="0" xfId="0" applyFont="1"/>
    <xf numFmtId="3" fontId="28" fillId="0" borderId="0" xfId="0" applyNumberFormat="1" applyFont="1" applyFill="1" applyAlignment="1">
      <alignment horizontal="right"/>
    </xf>
    <xf numFmtId="0" fontId="62" fillId="0" borderId="0" xfId="0" applyFont="1" applyFill="1"/>
    <xf numFmtId="0" fontId="62" fillId="33" borderId="0" xfId="0" applyFont="1" applyFill="1"/>
    <xf numFmtId="0" fontId="26" fillId="0" borderId="16" xfId="0" applyFont="1" applyBorder="1" applyAlignment="1">
      <alignment horizontal="center" vertical="center" wrapText="1"/>
    </xf>
    <xf numFmtId="3" fontId="26" fillId="26" borderId="16" xfId="0" applyNumberFormat="1" applyFont="1" applyFill="1" applyBorder="1" applyAlignment="1">
      <alignment horizontal="center" vertical="center" wrapText="1"/>
    </xf>
    <xf numFmtId="0" fontId="26" fillId="27" borderId="16" xfId="0" applyFont="1" applyFill="1" applyBorder="1" applyAlignment="1">
      <alignment horizontal="center" vertical="center" wrapText="1"/>
    </xf>
    <xf numFmtId="0" fontId="26" fillId="26" borderId="16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27" fillId="28" borderId="22" xfId="0" applyFont="1" applyFill="1" applyBorder="1" applyAlignment="1">
      <alignment horizontal="center" vertical="center" wrapText="1"/>
    </xf>
    <xf numFmtId="0" fontId="24" fillId="0" borderId="19" xfId="0" applyFont="1" applyBorder="1"/>
    <xf numFmtId="0" fontId="25" fillId="0" borderId="19" xfId="0" applyFont="1" applyBorder="1"/>
    <xf numFmtId="0" fontId="59" fillId="0" borderId="19" xfId="0" applyFont="1" applyBorder="1"/>
    <xf numFmtId="0" fontId="60" fillId="0" borderId="19" xfId="0" applyFont="1" applyBorder="1" applyAlignment="1">
      <alignment horizontal="right"/>
    </xf>
    <xf numFmtId="0" fontId="28" fillId="0" borderId="19" xfId="0" applyFont="1" applyBorder="1" applyAlignment="1">
      <alignment horizontal="right"/>
    </xf>
    <xf numFmtId="0" fontId="26" fillId="0" borderId="16" xfId="0" applyFont="1" applyFill="1" applyBorder="1" applyAlignment="1">
      <alignment horizontal="center" vertical="center" wrapText="1"/>
    </xf>
    <xf numFmtId="168" fontId="26" fillId="0" borderId="26" xfId="0" applyNumberFormat="1" applyFont="1" applyFill="1" applyBorder="1" applyAlignment="1">
      <alignment vertical="top"/>
    </xf>
    <xf numFmtId="168" fontId="28" fillId="0" borderId="27" xfId="0" applyNumberFormat="1" applyFont="1" applyFill="1" applyBorder="1" applyAlignment="1">
      <alignment vertical="top"/>
    </xf>
    <xf numFmtId="168" fontId="28" fillId="0" borderId="28" xfId="0" applyNumberFormat="1" applyFont="1" applyFill="1" applyBorder="1" applyAlignment="1">
      <alignment vertical="top"/>
    </xf>
    <xf numFmtId="3" fontId="26" fillId="32" borderId="21" xfId="0" applyNumberFormat="1" applyFont="1" applyFill="1" applyBorder="1" applyAlignment="1">
      <alignment vertical="top"/>
    </xf>
    <xf numFmtId="3" fontId="28" fillId="32" borderId="22" xfId="0" applyNumberFormat="1" applyFont="1" applyFill="1" applyBorder="1"/>
    <xf numFmtId="3" fontId="28" fillId="32" borderId="20" xfId="0" applyNumberFormat="1" applyFont="1" applyFill="1" applyBorder="1"/>
    <xf numFmtId="0" fontId="62" fillId="18" borderId="0" xfId="0" applyFont="1" applyFill="1"/>
    <xf numFmtId="0" fontId="62" fillId="34" borderId="0" xfId="0" applyFont="1" applyFill="1"/>
    <xf numFmtId="0" fontId="68" fillId="33" borderId="0" xfId="35" applyFont="1" applyFill="1"/>
    <xf numFmtId="0" fontId="26" fillId="0" borderId="19" xfId="0" applyFont="1" applyBorder="1" applyAlignment="1">
      <alignment vertical="top"/>
    </xf>
    <xf numFmtId="166" fontId="26" fillId="0" borderId="19" xfId="0" applyNumberFormat="1" applyFont="1" applyFill="1" applyBorder="1" applyAlignment="1">
      <alignment horizontal="right" vertical="top"/>
    </xf>
    <xf numFmtId="166" fontId="26" fillId="17" borderId="19" xfId="0" applyNumberFormat="1" applyFont="1" applyFill="1" applyBorder="1" applyAlignment="1">
      <alignment horizontal="right" vertical="top"/>
    </xf>
    <xf numFmtId="166" fontId="26" fillId="24" borderId="19" xfId="0" applyNumberFormat="1" applyFont="1" applyFill="1" applyBorder="1" applyAlignment="1">
      <alignment horizontal="right" vertical="top"/>
    </xf>
    <xf numFmtId="166" fontId="26" fillId="14" borderId="19" xfId="0" applyNumberFormat="1" applyFont="1" applyFill="1" applyBorder="1" applyAlignment="1">
      <alignment horizontal="right" vertical="top"/>
    </xf>
    <xf numFmtId="166" fontId="26" fillId="0" borderId="0" xfId="0" applyNumberFormat="1" applyFont="1" applyBorder="1" applyAlignment="1">
      <alignment horizontal="right" vertical="top"/>
    </xf>
    <xf numFmtId="166" fontId="26" fillId="0" borderId="19" xfId="0" applyNumberFormat="1" applyFont="1" applyBorder="1" applyAlignment="1">
      <alignment horizontal="right" vertical="top"/>
    </xf>
    <xf numFmtId="0" fontId="10" fillId="0" borderId="19" xfId="0" applyFont="1" applyBorder="1" applyAlignment="1">
      <alignment vertical="top"/>
    </xf>
    <xf numFmtId="168" fontId="26" fillId="0" borderId="19" xfId="0" applyNumberFormat="1" applyFont="1" applyBorder="1" applyAlignment="1">
      <alignment vertical="top"/>
    </xf>
    <xf numFmtId="168" fontId="10" fillId="0" borderId="19" xfId="0" applyNumberFormat="1" applyFont="1" applyBorder="1" applyAlignment="1">
      <alignment vertical="top"/>
    </xf>
    <xf numFmtId="166" fontId="26" fillId="0" borderId="19" xfId="0" applyNumberFormat="1" applyFont="1" applyFill="1" applyBorder="1" applyAlignment="1">
      <alignment vertical="top"/>
    </xf>
    <xf numFmtId="166" fontId="26" fillId="17" borderId="19" xfId="0" applyNumberFormat="1" applyFont="1" applyFill="1" applyBorder="1" applyAlignment="1">
      <alignment vertical="top"/>
    </xf>
    <xf numFmtId="166" fontId="26" fillId="24" borderId="19" xfId="0" applyNumberFormat="1" applyFont="1" applyFill="1" applyBorder="1" applyAlignment="1">
      <alignment vertical="top"/>
    </xf>
    <xf numFmtId="166" fontId="26" fillId="0" borderId="19" xfId="0" applyNumberFormat="1" applyFont="1" applyBorder="1" applyAlignment="1">
      <alignment vertical="top"/>
    </xf>
    <xf numFmtId="3" fontId="26" fillId="14" borderId="19" xfId="0" applyNumberFormat="1" applyFont="1" applyFill="1" applyBorder="1" applyAlignment="1">
      <alignment horizontal="right" vertical="top"/>
    </xf>
    <xf numFmtId="0" fontId="26" fillId="0" borderId="22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right" vertical="top" wrapText="1"/>
    </xf>
    <xf numFmtId="0" fontId="26" fillId="0" borderId="21" xfId="0" applyFont="1" applyFill="1" applyBorder="1" applyAlignment="1">
      <alignment vertical="top"/>
    </xf>
    <xf numFmtId="3" fontId="28" fillId="0" borderId="22" xfId="0" applyNumberFormat="1" applyFont="1" applyFill="1" applyBorder="1"/>
    <xf numFmtId="0" fontId="26" fillId="0" borderId="22" xfId="0" applyFont="1" applyFill="1" applyBorder="1"/>
    <xf numFmtId="3" fontId="28" fillId="0" borderId="20" xfId="0" applyNumberFormat="1" applyFont="1" applyFill="1" applyBorder="1"/>
    <xf numFmtId="0" fontId="26" fillId="0" borderId="20" xfId="0" applyFont="1" applyFill="1" applyBorder="1"/>
    <xf numFmtId="0" fontId="25" fillId="0" borderId="0" xfId="0" applyFont="1" applyFill="1"/>
    <xf numFmtId="0" fontId="59" fillId="0" borderId="0" xfId="0" applyFont="1" applyFill="1"/>
    <xf numFmtId="3" fontId="60" fillId="0" borderId="0" xfId="0" applyNumberFormat="1" applyFont="1" applyFill="1" applyAlignment="1">
      <alignment horizontal="right"/>
    </xf>
    <xf numFmtId="0" fontId="26" fillId="33" borderId="16" xfId="0" applyFont="1" applyFill="1" applyBorder="1" applyAlignment="1">
      <alignment horizontal="center" vertical="center" wrapText="1"/>
    </xf>
    <xf numFmtId="0" fontId="27" fillId="15" borderId="0" xfId="0" applyFont="1" applyFill="1" applyBorder="1" applyAlignment="1">
      <alignment horizontal="center" vertical="center" wrapText="1"/>
    </xf>
    <xf numFmtId="3" fontId="27" fillId="15" borderId="0" xfId="0" applyNumberFormat="1" applyFont="1" applyFill="1" applyBorder="1" applyAlignment="1">
      <alignment horizontal="center" vertical="center" wrapText="1"/>
    </xf>
    <xf numFmtId="3" fontId="42" fillId="16" borderId="0" xfId="0" applyNumberFormat="1" applyFont="1" applyFill="1" applyBorder="1" applyAlignment="1">
      <alignment horizontal="center" vertical="center" wrapText="1"/>
    </xf>
    <xf numFmtId="0" fontId="42" fillId="16" borderId="0" xfId="0" applyFont="1" applyFill="1" applyBorder="1" applyAlignment="1">
      <alignment horizontal="center" vertical="center" wrapText="1"/>
    </xf>
    <xf numFmtId="0" fontId="42" fillId="21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wrapText="1"/>
    </xf>
    <xf numFmtId="0" fontId="27" fillId="22" borderId="0" xfId="0" applyFont="1" applyFill="1" applyBorder="1" applyAlignment="1">
      <alignment horizontal="center" vertical="center" wrapText="1"/>
    </xf>
    <xf numFmtId="3" fontId="27" fillId="22" borderId="0" xfId="0" applyNumberFormat="1" applyFont="1" applyFill="1" applyBorder="1" applyAlignment="1">
      <alignment horizontal="center" vertical="center" wrapText="1"/>
    </xf>
    <xf numFmtId="3" fontId="42" fillId="23" borderId="0" xfId="0" applyNumberFormat="1" applyFont="1" applyFill="1" applyBorder="1" applyAlignment="1">
      <alignment horizontal="center" vertical="center" wrapText="1"/>
    </xf>
    <xf numFmtId="0" fontId="42" fillId="23" borderId="0" xfId="0" applyFont="1" applyFill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7" fillId="18" borderId="0" xfId="0" applyFont="1" applyFill="1"/>
    <xf numFmtId="14" fontId="33" fillId="0" borderId="0" xfId="1" applyNumberFormat="1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3" fontId="29" fillId="0" borderId="22" xfId="0" applyNumberFormat="1" applyFont="1" applyBorder="1"/>
    <xf numFmtId="3" fontId="29" fillId="0" borderId="20" xfId="0" applyNumberFormat="1" applyFont="1" applyBorder="1"/>
    <xf numFmtId="0" fontId="10" fillId="18" borderId="0" xfId="0" applyFont="1" applyFill="1"/>
    <xf numFmtId="0" fontId="26" fillId="0" borderId="0" xfId="0" applyFont="1" applyAlignment="1">
      <alignment horizontal="center" wrapText="1"/>
    </xf>
    <xf numFmtId="3" fontId="26" fillId="0" borderId="0" xfId="0" applyNumberFormat="1" applyFont="1" applyAlignment="1">
      <alignment horizontal="center" wrapText="1"/>
    </xf>
    <xf numFmtId="0" fontId="26" fillId="18" borderId="0" xfId="0" applyFont="1" applyFill="1" applyAlignment="1">
      <alignment horizontal="center" wrapText="1"/>
    </xf>
    <xf numFmtId="3" fontId="26" fillId="18" borderId="0" xfId="0" applyNumberFormat="1" applyFont="1" applyFill="1" applyAlignment="1">
      <alignment horizontal="center" wrapText="1"/>
    </xf>
    <xf numFmtId="0" fontId="26" fillId="0" borderId="21" xfId="0" applyFont="1" applyBorder="1" applyAlignment="1">
      <alignment vertical="top"/>
    </xf>
    <xf numFmtId="1" fontId="28" fillId="18" borderId="0" xfId="0" applyNumberFormat="1" applyFont="1" applyFill="1"/>
    <xf numFmtId="1" fontId="26" fillId="18" borderId="0" xfId="0" applyNumberFormat="1" applyFont="1" applyFill="1"/>
    <xf numFmtId="0" fontId="69" fillId="0" borderId="0" xfId="0" applyFont="1"/>
    <xf numFmtId="3" fontId="70" fillId="0" borderId="0" xfId="0" applyNumberFormat="1" applyFont="1" applyAlignment="1">
      <alignment horizontal="right"/>
    </xf>
    <xf numFmtId="3" fontId="71" fillId="0" borderId="0" xfId="0" applyNumberFormat="1" applyFont="1" applyAlignment="1">
      <alignment horizontal="right"/>
    </xf>
    <xf numFmtId="3" fontId="71" fillId="0" borderId="0" xfId="0" applyNumberFormat="1" applyFont="1"/>
    <xf numFmtId="169" fontId="70" fillId="0" borderId="0" xfId="0" applyNumberFormat="1" applyFont="1"/>
    <xf numFmtId="168" fontId="72" fillId="0" borderId="0" xfId="0" applyNumberFormat="1" applyFont="1"/>
    <xf numFmtId="0" fontId="73" fillId="0" borderId="0" xfId="0" applyFont="1" applyAlignment="1">
      <alignment horizontal="left"/>
    </xf>
    <xf numFmtId="0" fontId="74" fillId="0" borderId="0" xfId="0" applyFont="1"/>
    <xf numFmtId="0" fontId="70" fillId="0" borderId="0" xfId="0" applyFont="1" applyAlignment="1">
      <alignment horizontal="right"/>
    </xf>
    <xf numFmtId="0" fontId="70" fillId="0" borderId="0" xfId="0" applyFont="1"/>
    <xf numFmtId="3" fontId="69" fillId="0" borderId="0" xfId="0" applyNumberFormat="1" applyFont="1" applyAlignment="1">
      <alignment horizontal="right"/>
    </xf>
    <xf numFmtId="0" fontId="75" fillId="0" borderId="0" xfId="0" applyFont="1"/>
    <xf numFmtId="3" fontId="77" fillId="0" borderId="0" xfId="0" applyNumberFormat="1" applyFont="1" applyAlignment="1">
      <alignment horizontal="right"/>
    </xf>
    <xf numFmtId="3" fontId="77" fillId="0" borderId="0" xfId="0" applyNumberFormat="1" applyFont="1"/>
    <xf numFmtId="168" fontId="78" fillId="0" borderId="0" xfId="0" applyNumberFormat="1" applyFont="1"/>
    <xf numFmtId="0" fontId="77" fillId="0" borderId="0" xfId="0" applyFont="1" applyAlignment="1">
      <alignment horizontal="right"/>
    </xf>
    <xf numFmtId="166" fontId="76" fillId="0" borderId="0" xfId="0" applyNumberFormat="1" applyFont="1" applyAlignment="1">
      <alignment horizontal="right"/>
    </xf>
    <xf numFmtId="0" fontId="79" fillId="0" borderId="0" xfId="0" applyFont="1"/>
    <xf numFmtId="169" fontId="76" fillId="0" borderId="0" xfId="0" applyNumberFormat="1" applyFont="1" applyAlignment="1">
      <alignment horizontal="right"/>
    </xf>
    <xf numFmtId="168" fontId="80" fillId="0" borderId="0" xfId="0" applyNumberFormat="1" applyFont="1" applyAlignment="1">
      <alignment horizontal="right"/>
    </xf>
    <xf numFmtId="170" fontId="73" fillId="0" borderId="0" xfId="0" applyNumberFormat="1" applyFont="1"/>
    <xf numFmtId="170" fontId="74" fillId="0" borderId="0" xfId="0" applyNumberFormat="1" applyFont="1"/>
    <xf numFmtId="3" fontId="75" fillId="0" borderId="0" xfId="0" applyNumberFormat="1" applyFont="1"/>
    <xf numFmtId="10" fontId="81" fillId="0" borderId="0" xfId="0" applyNumberFormat="1" applyFont="1" applyAlignment="1">
      <alignment horizontal="center" vertical="center"/>
    </xf>
    <xf numFmtId="0" fontId="82" fillId="0" borderId="0" xfId="0" applyFont="1"/>
    <xf numFmtId="3" fontId="82" fillId="0" borderId="0" xfId="0" applyNumberFormat="1" applyFont="1" applyAlignment="1">
      <alignment horizontal="right"/>
    </xf>
    <xf numFmtId="166" fontId="83" fillId="0" borderId="0" xfId="0" applyNumberFormat="1" applyFont="1"/>
    <xf numFmtId="166" fontId="77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right"/>
    </xf>
    <xf numFmtId="3" fontId="70" fillId="0" borderId="0" xfId="0" applyNumberFormat="1" applyFont="1"/>
    <xf numFmtId="0" fontId="69" fillId="0" borderId="0" xfId="0" applyFont="1" applyAlignment="1">
      <alignment horizontal="right"/>
    </xf>
    <xf numFmtId="0" fontId="84" fillId="0" borderId="0" xfId="0" applyFont="1" applyAlignment="1">
      <alignment horizontal="center"/>
    </xf>
    <xf numFmtId="168" fontId="85" fillId="0" borderId="0" xfId="0" applyNumberFormat="1" applyFont="1"/>
    <xf numFmtId="0" fontId="73" fillId="34" borderId="0" xfId="0" applyFont="1" applyFill="1"/>
    <xf numFmtId="170" fontId="73" fillId="34" borderId="0" xfId="0" applyNumberFormat="1" applyFont="1" applyFill="1"/>
    <xf numFmtId="170" fontId="76" fillId="35" borderId="0" xfId="0" applyNumberFormat="1" applyFont="1" applyFill="1"/>
    <xf numFmtId="0" fontId="28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3" fontId="28" fillId="0" borderId="0" xfId="0" applyNumberFormat="1" applyFont="1" applyAlignment="1">
      <alignment horizontal="left" vertical="center" wrapText="1"/>
    </xf>
    <xf numFmtId="4" fontId="28" fillId="0" borderId="0" xfId="0" applyNumberFormat="1" applyFont="1" applyAlignment="1">
      <alignment horizontal="left" vertical="center" wrapText="1"/>
    </xf>
    <xf numFmtId="168" fontId="86" fillId="0" borderId="0" xfId="0" applyNumberFormat="1" applyFont="1" applyAlignment="1">
      <alignment horizontal="left" vertical="center" wrapText="1"/>
    </xf>
    <xf numFmtId="4" fontId="28" fillId="24" borderId="0" xfId="0" applyNumberFormat="1" applyFont="1" applyFill="1" applyAlignment="1">
      <alignment horizontal="left" vertical="center" wrapText="1"/>
    </xf>
    <xf numFmtId="166" fontId="28" fillId="18" borderId="0" xfId="0" applyNumberFormat="1" applyFont="1" applyFill="1" applyAlignment="1">
      <alignment horizontal="left" vertical="center" wrapText="1"/>
    </xf>
    <xf numFmtId="166" fontId="26" fillId="18" borderId="0" xfId="0" applyNumberFormat="1" applyFont="1" applyFill="1" applyAlignment="1">
      <alignment horizontal="left" vertical="center" wrapText="1"/>
    </xf>
    <xf numFmtId="0" fontId="26" fillId="0" borderId="30" xfId="0" applyFont="1" applyBorder="1"/>
    <xf numFmtId="166" fontId="26" fillId="0" borderId="30" xfId="0" applyNumberFormat="1" applyFont="1" applyBorder="1"/>
    <xf numFmtId="171" fontId="28" fillId="0" borderId="30" xfId="0" applyNumberFormat="1" applyFont="1" applyBorder="1"/>
    <xf numFmtId="168" fontId="87" fillId="0" borderId="30" xfId="0" applyNumberFormat="1" applyFont="1" applyBorder="1"/>
    <xf numFmtId="3" fontId="39" fillId="24" borderId="30" xfId="0" applyNumberFormat="1" applyFont="1" applyFill="1" applyBorder="1"/>
    <xf numFmtId="166" fontId="26" fillId="18" borderId="30" xfId="0" applyNumberFormat="1" applyFont="1" applyFill="1" applyBorder="1"/>
    <xf numFmtId="3" fontId="26" fillId="0" borderId="30" xfId="0" applyNumberFormat="1" applyFont="1" applyBorder="1" applyAlignment="1">
      <alignment horizontal="right"/>
    </xf>
    <xf numFmtId="0" fontId="31" fillId="0" borderId="30" xfId="0" applyFont="1" applyBorder="1"/>
    <xf numFmtId="0" fontId="39" fillId="0" borderId="30" xfId="0" applyFont="1" applyBorder="1"/>
    <xf numFmtId="171" fontId="28" fillId="0" borderId="0" xfId="0" applyNumberFormat="1" applyFont="1"/>
    <xf numFmtId="3" fontId="28" fillId="0" borderId="0" xfId="0" applyNumberFormat="1" applyFont="1"/>
    <xf numFmtId="168" fontId="86" fillId="0" borderId="0" xfId="0" applyNumberFormat="1" applyFont="1"/>
    <xf numFmtId="3" fontId="29" fillId="24" borderId="0" xfId="0" applyNumberFormat="1" applyFont="1" applyFill="1"/>
    <xf numFmtId="166" fontId="28" fillId="18" borderId="0" xfId="0" applyNumberFormat="1" applyFont="1" applyFill="1"/>
    <xf numFmtId="166" fontId="28" fillId="18" borderId="0" xfId="0" applyNumberFormat="1" applyFont="1" applyFill="1" applyAlignment="1">
      <alignment horizontal="right"/>
    </xf>
    <xf numFmtId="166" fontId="28" fillId="0" borderId="0" xfId="0" applyNumberFormat="1" applyFont="1" applyAlignment="1">
      <alignment horizontal="right"/>
    </xf>
    <xf numFmtId="166" fontId="26" fillId="0" borderId="0" xfId="0" applyNumberFormat="1" applyFont="1"/>
    <xf numFmtId="0" fontId="30" fillId="0" borderId="0" xfId="0" applyFont="1"/>
    <xf numFmtId="0" fontId="29" fillId="0" borderId="0" xfId="0" applyFont="1"/>
    <xf numFmtId="1" fontId="70" fillId="0" borderId="0" xfId="0" applyNumberFormat="1" applyFont="1"/>
    <xf numFmtId="3" fontId="69" fillId="0" borderId="0" xfId="0" applyNumberFormat="1" applyFont="1"/>
    <xf numFmtId="167" fontId="70" fillId="0" borderId="0" xfId="0" applyNumberFormat="1" applyFont="1" applyAlignment="1">
      <alignment horizontal="right"/>
    </xf>
    <xf numFmtId="166" fontId="69" fillId="0" borderId="0" xfId="0" applyNumberFormat="1" applyFont="1"/>
    <xf numFmtId="1" fontId="75" fillId="0" borderId="0" xfId="0" applyNumberFormat="1" applyFont="1"/>
    <xf numFmtId="1" fontId="88" fillId="0" borderId="0" xfId="0" applyNumberFormat="1" applyFont="1"/>
    <xf numFmtId="0" fontId="89" fillId="0" borderId="0" xfId="0" applyFont="1"/>
    <xf numFmtId="1" fontId="90" fillId="0" borderId="0" xfId="0" applyNumberFormat="1" applyFont="1"/>
    <xf numFmtId="0" fontId="26" fillId="0" borderId="23" xfId="0" applyFont="1" applyBorder="1" applyAlignment="1">
      <alignment vertical="top"/>
    </xf>
    <xf numFmtId="0" fontId="28" fillId="0" borderId="24" xfId="0" applyFont="1" applyBorder="1"/>
    <xf numFmtId="0" fontId="28" fillId="0" borderId="25" xfId="0" applyFont="1" applyBorder="1"/>
    <xf numFmtId="0" fontId="7" fillId="0" borderId="0" xfId="0" applyFont="1" applyFill="1"/>
    <xf numFmtId="0" fontId="10" fillId="0" borderId="0" xfId="0" applyFont="1" applyFill="1"/>
    <xf numFmtId="0" fontId="48" fillId="0" borderId="17" xfId="0" applyFont="1" applyFill="1" applyBorder="1"/>
    <xf numFmtId="0" fontId="91" fillId="0" borderId="17" xfId="0" applyFont="1" applyFill="1" applyBorder="1"/>
    <xf numFmtId="0" fontId="91" fillId="0" borderId="0" xfId="0" applyFont="1" applyFill="1"/>
    <xf numFmtId="0" fontId="20" fillId="0" borderId="0" xfId="0" applyFont="1" applyFill="1"/>
    <xf numFmtId="3" fontId="93" fillId="0" borderId="0" xfId="0" applyNumberFormat="1" applyFont="1" applyAlignment="1">
      <alignment horizontal="right"/>
    </xf>
    <xf numFmtId="0" fontId="94" fillId="0" borderId="0" xfId="0" applyFont="1" applyAlignment="1">
      <alignment horizontal="center" wrapText="1"/>
    </xf>
    <xf numFmtId="3" fontId="94" fillId="0" borderId="0" xfId="0" applyNumberFormat="1" applyFont="1" applyAlignment="1">
      <alignment horizontal="center" wrapText="1"/>
    </xf>
    <xf numFmtId="0" fontId="94" fillId="18" borderId="0" xfId="0" applyFont="1" applyFill="1" applyAlignment="1">
      <alignment horizontal="center" wrapText="1"/>
    </xf>
    <xf numFmtId="3" fontId="94" fillId="18" borderId="0" xfId="0" applyNumberFormat="1" applyFont="1" applyFill="1" applyAlignment="1">
      <alignment horizontal="center" wrapText="1"/>
    </xf>
    <xf numFmtId="0" fontId="94" fillId="0" borderId="21" xfId="0" applyFont="1" applyBorder="1" applyAlignment="1">
      <alignment vertical="top"/>
    </xf>
    <xf numFmtId="166" fontId="94" fillId="0" borderId="21" xfId="0" applyNumberFormat="1" applyFont="1" applyBorder="1" applyAlignment="1">
      <alignment horizontal="right" vertical="top"/>
    </xf>
    <xf numFmtId="0" fontId="94" fillId="0" borderId="22" xfId="0" applyFont="1" applyBorder="1"/>
    <xf numFmtId="3" fontId="93" fillId="0" borderId="22" xfId="0" applyNumberFormat="1" applyFont="1" applyBorder="1" applyAlignment="1">
      <alignment horizontal="right"/>
    </xf>
    <xf numFmtId="0" fontId="94" fillId="0" borderId="20" xfId="0" applyFont="1" applyBorder="1"/>
    <xf numFmtId="3" fontId="93" fillId="0" borderId="20" xfId="0" applyNumberFormat="1" applyFont="1" applyBorder="1" applyAlignment="1">
      <alignment horizontal="right"/>
    </xf>
    <xf numFmtId="3" fontId="94" fillId="0" borderId="0" xfId="0" applyNumberFormat="1" applyFont="1"/>
    <xf numFmtId="167" fontId="93" fillId="0" borderId="0" xfId="0" applyNumberFormat="1" applyFont="1" applyAlignment="1">
      <alignment horizontal="right"/>
    </xf>
    <xf numFmtId="0" fontId="94" fillId="0" borderId="0" xfId="0" applyFont="1"/>
    <xf numFmtId="1" fontId="95" fillId="0" borderId="0" xfId="0" applyNumberFormat="1" applyFont="1"/>
    <xf numFmtId="0" fontId="96" fillId="0" borderId="0" xfId="0" applyFont="1"/>
    <xf numFmtId="3" fontId="46" fillId="0" borderId="0" xfId="0" applyNumberFormat="1" applyFont="1" applyAlignment="1">
      <alignment horizontal="right"/>
    </xf>
    <xf numFmtId="3" fontId="97" fillId="0" borderId="0" xfId="0" applyNumberFormat="1" applyFont="1" applyAlignment="1">
      <alignment horizontal="center" wrapText="1"/>
    </xf>
    <xf numFmtId="166" fontId="97" fillId="0" borderId="21" xfId="0" applyNumberFormat="1" applyFont="1" applyBorder="1" applyAlignment="1">
      <alignment horizontal="right" vertical="top"/>
    </xf>
    <xf numFmtId="3" fontId="46" fillId="0" borderId="22" xfId="0" applyNumberFormat="1" applyFont="1" applyBorder="1" applyAlignment="1">
      <alignment horizontal="right"/>
    </xf>
    <xf numFmtId="3" fontId="46" fillId="0" borderId="20" xfId="0" applyNumberFormat="1" applyFont="1" applyBorder="1" applyAlignment="1">
      <alignment horizontal="right"/>
    </xf>
    <xf numFmtId="167" fontId="46" fillId="0" borderId="0" xfId="0" applyNumberFormat="1" applyFont="1" applyAlignment="1">
      <alignment horizontal="right"/>
    </xf>
    <xf numFmtId="0" fontId="0" fillId="18" borderId="0" xfId="0" applyFont="1" applyFill="1"/>
    <xf numFmtId="3" fontId="0" fillId="0" borderId="0" xfId="0" applyNumberFormat="1" applyFont="1"/>
    <xf numFmtId="0" fontId="97" fillId="18" borderId="0" xfId="0" applyFont="1" applyFill="1" applyAlignment="1">
      <alignment horizontal="center" wrapText="1"/>
    </xf>
    <xf numFmtId="0" fontId="97" fillId="0" borderId="0" xfId="0" applyFont="1" applyAlignment="1">
      <alignment horizontal="center" wrapText="1"/>
    </xf>
    <xf numFmtId="3" fontId="97" fillId="18" borderId="21" xfId="0" applyNumberFormat="1" applyFont="1" applyFill="1" applyBorder="1" applyAlignment="1">
      <alignment vertical="top"/>
    </xf>
    <xf numFmtId="3" fontId="97" fillId="0" borderId="21" xfId="0" applyNumberFormat="1" applyFont="1" applyBorder="1" applyAlignment="1">
      <alignment vertical="top"/>
    </xf>
    <xf numFmtId="3" fontId="46" fillId="18" borderId="22" xfId="0" applyNumberFormat="1" applyFont="1" applyFill="1" applyBorder="1"/>
    <xf numFmtId="3" fontId="46" fillId="0" borderId="22" xfId="0" applyNumberFormat="1" applyFont="1" applyBorder="1"/>
    <xf numFmtId="3" fontId="46" fillId="18" borderId="20" xfId="0" applyNumberFormat="1" applyFont="1" applyFill="1" applyBorder="1"/>
    <xf numFmtId="3" fontId="46" fillId="0" borderId="20" xfId="0" applyNumberFormat="1" applyFont="1" applyBorder="1"/>
    <xf numFmtId="0" fontId="46" fillId="0" borderId="0" xfId="0" applyFont="1" applyAlignment="1">
      <alignment horizontal="right"/>
    </xf>
    <xf numFmtId="1" fontId="97" fillId="18" borderId="21" xfId="0" applyNumberFormat="1" applyFont="1" applyFill="1" applyBorder="1" applyAlignment="1">
      <alignment vertical="top"/>
    </xf>
    <xf numFmtId="1" fontId="97" fillId="0" borderId="21" xfId="0" applyNumberFormat="1" applyFont="1" applyBorder="1" applyAlignment="1">
      <alignment vertical="top"/>
    </xf>
    <xf numFmtId="1" fontId="46" fillId="18" borderId="22" xfId="0" applyNumberFormat="1" applyFont="1" applyFill="1" applyBorder="1"/>
    <xf numFmtId="1" fontId="46" fillId="0" borderId="22" xfId="0" applyNumberFormat="1" applyFont="1" applyBorder="1"/>
    <xf numFmtId="1" fontId="97" fillId="18" borderId="22" xfId="0" applyNumberFormat="1" applyFont="1" applyFill="1" applyBorder="1"/>
    <xf numFmtId="1" fontId="46" fillId="18" borderId="20" xfId="0" applyNumberFormat="1" applyFont="1" applyFill="1" applyBorder="1"/>
    <xf numFmtId="1" fontId="46" fillId="0" borderId="20" xfId="0" applyNumberFormat="1" applyFont="1" applyBorder="1"/>
    <xf numFmtId="1" fontId="97" fillId="18" borderId="20" xfId="0" applyNumberFormat="1" applyFont="1" applyFill="1" applyBorder="1"/>
    <xf numFmtId="3" fontId="46" fillId="0" borderId="0" xfId="0" applyNumberFormat="1" applyFont="1" applyFill="1" applyAlignment="1">
      <alignment horizontal="right"/>
    </xf>
    <xf numFmtId="0" fontId="0" fillId="0" borderId="0" xfId="0" applyFont="1" applyFill="1"/>
    <xf numFmtId="3" fontId="0" fillId="0" borderId="0" xfId="0" applyNumberFormat="1" applyFont="1" applyFill="1"/>
    <xf numFmtId="3" fontId="10" fillId="0" borderId="0" xfId="0" applyNumberFormat="1" applyFont="1" applyFill="1" applyAlignment="1">
      <alignment vertical="top"/>
    </xf>
    <xf numFmtId="0" fontId="46" fillId="0" borderId="0" xfId="0" applyFont="1" applyFill="1"/>
    <xf numFmtId="0" fontId="98" fillId="0" borderId="0" xfId="0" applyFont="1"/>
    <xf numFmtId="0" fontId="99" fillId="0" borderId="0" xfId="0" applyFont="1"/>
    <xf numFmtId="14" fontId="99" fillId="0" borderId="0" xfId="1" applyNumberFormat="1" applyFont="1" applyFill="1" applyBorder="1" applyAlignment="1">
      <alignment horizontal="left"/>
    </xf>
    <xf numFmtId="0" fontId="100" fillId="0" borderId="0" xfId="0" applyFont="1"/>
    <xf numFmtId="3" fontId="99" fillId="0" borderId="0" xfId="0" applyNumberFormat="1" applyFont="1" applyAlignment="1">
      <alignment horizontal="right"/>
    </xf>
    <xf numFmtId="0" fontId="101" fillId="0" borderId="0" xfId="35" applyFont="1"/>
    <xf numFmtId="4" fontId="99" fillId="0" borderId="0" xfId="0" applyNumberFormat="1" applyFont="1" applyAlignment="1">
      <alignment horizontal="right"/>
    </xf>
    <xf numFmtId="3" fontId="99" fillId="0" borderId="0" xfId="0" applyNumberFormat="1" applyFont="1"/>
    <xf numFmtId="168" fontId="102" fillId="0" borderId="0" xfId="0" applyNumberFormat="1" applyFont="1"/>
    <xf numFmtId="4" fontId="98" fillId="0" borderId="0" xfId="0" applyNumberFormat="1" applyFont="1" applyAlignment="1">
      <alignment wrapText="1"/>
    </xf>
    <xf numFmtId="0" fontId="99" fillId="0" borderId="0" xfId="0" applyFont="1" applyAlignment="1">
      <alignment horizontal="right"/>
    </xf>
    <xf numFmtId="166" fontId="99" fillId="0" borderId="0" xfId="0" applyNumberFormat="1" applyFont="1"/>
    <xf numFmtId="166" fontId="100" fillId="0" borderId="0" xfId="0" applyNumberFormat="1" applyFont="1" applyAlignment="1">
      <alignment horizontal="right"/>
    </xf>
    <xf numFmtId="166" fontId="26" fillId="0" borderId="29" xfId="0" applyNumberFormat="1" applyFont="1" applyBorder="1"/>
    <xf numFmtId="3" fontId="70" fillId="0" borderId="0" xfId="0" applyNumberFormat="1" applyFont="1" applyBorder="1" applyAlignment="1">
      <alignment horizontal="right"/>
    </xf>
    <xf numFmtId="3" fontId="99" fillId="0" borderId="0" xfId="0" applyNumberFormat="1" applyFont="1" applyBorder="1" applyAlignment="1">
      <alignment horizontal="right"/>
    </xf>
    <xf numFmtId="3" fontId="77" fillId="0" borderId="0" xfId="0" applyNumberFormat="1" applyFont="1" applyBorder="1" applyAlignment="1">
      <alignment horizontal="right"/>
    </xf>
    <xf numFmtId="3" fontId="28" fillId="0" borderId="19" xfId="0" applyNumberFormat="1" applyFont="1" applyBorder="1" applyAlignment="1">
      <alignment horizontal="left" vertical="center" wrapText="1"/>
    </xf>
    <xf numFmtId="3" fontId="0" fillId="34" borderId="0" xfId="0" applyNumberFormat="1" applyFont="1" applyFill="1"/>
    <xf numFmtId="3" fontId="97" fillId="34" borderId="0" xfId="0" applyNumberFormat="1" applyFont="1" applyFill="1" applyAlignment="1">
      <alignment horizontal="center" wrapText="1"/>
    </xf>
    <xf numFmtId="0" fontId="94" fillId="34" borderId="0" xfId="0" applyFont="1" applyFill="1" applyAlignment="1">
      <alignment horizontal="center" wrapText="1"/>
    </xf>
    <xf numFmtId="3" fontId="97" fillId="34" borderId="21" xfId="0" applyNumberFormat="1" applyFont="1" applyFill="1" applyBorder="1" applyAlignment="1">
      <alignment vertical="top"/>
    </xf>
    <xf numFmtId="3" fontId="46" fillId="34" borderId="22" xfId="0" applyNumberFormat="1" applyFont="1" applyFill="1" applyBorder="1"/>
    <xf numFmtId="3" fontId="46" fillId="34" borderId="20" xfId="0" applyNumberFormat="1" applyFont="1" applyFill="1" applyBorder="1"/>
    <xf numFmtId="3" fontId="94" fillId="34" borderId="0" xfId="0" applyNumberFormat="1" applyFont="1" applyFill="1" applyAlignment="1">
      <alignment horizontal="center" wrapText="1"/>
    </xf>
    <xf numFmtId="0" fontId="0" fillId="34" borderId="0" xfId="0" applyFont="1" applyFill="1"/>
    <xf numFmtId="0" fontId="26" fillId="34" borderId="0" xfId="0" applyFont="1" applyFill="1" applyAlignment="1">
      <alignment horizontal="center" wrapText="1"/>
    </xf>
    <xf numFmtId="1" fontId="97" fillId="34" borderId="21" xfId="0" applyNumberFormat="1" applyFont="1" applyFill="1" applyBorder="1" applyAlignment="1">
      <alignment vertical="top"/>
    </xf>
    <xf numFmtId="1" fontId="46" fillId="34" borderId="22" xfId="0" applyNumberFormat="1" applyFont="1" applyFill="1" applyBorder="1"/>
    <xf numFmtId="1" fontId="46" fillId="34" borderId="20" xfId="0" applyNumberFormat="1" applyFont="1" applyFill="1" applyBorder="1"/>
    <xf numFmtId="1" fontId="28" fillId="34" borderId="0" xfId="0" applyNumberFormat="1" applyFont="1" applyFill="1"/>
    <xf numFmtId="3" fontId="26" fillId="34" borderId="0" xfId="0" applyNumberFormat="1" applyFont="1" applyFill="1" applyAlignment="1">
      <alignment horizontal="center" wrapText="1"/>
    </xf>
    <xf numFmtId="0" fontId="10" fillId="34" borderId="0" xfId="0" applyFont="1" applyFill="1"/>
    <xf numFmtId="1" fontId="97" fillId="34" borderId="22" xfId="0" applyNumberFormat="1" applyFont="1" applyFill="1" applyBorder="1"/>
    <xf numFmtId="1" fontId="97" fillId="34" borderId="20" xfId="0" applyNumberFormat="1" applyFont="1" applyFill="1" applyBorder="1"/>
    <xf numFmtId="1" fontId="26" fillId="34" borderId="0" xfId="0" applyNumberFormat="1" applyFont="1" applyFill="1"/>
    <xf numFmtId="3" fontId="46" fillId="33" borderId="0" xfId="0" applyNumberFormat="1" applyFont="1" applyFill="1" applyAlignment="1">
      <alignment horizontal="right"/>
    </xf>
    <xf numFmtId="0" fontId="97" fillId="33" borderId="0" xfId="0" applyFont="1" applyFill="1" applyAlignment="1">
      <alignment horizontal="center" wrapText="1"/>
    </xf>
    <xf numFmtId="0" fontId="94" fillId="33" borderId="0" xfId="0" applyFont="1" applyFill="1" applyAlignment="1">
      <alignment horizontal="center" wrapText="1"/>
    </xf>
    <xf numFmtId="166" fontId="97" fillId="33" borderId="21" xfId="0" applyNumberFormat="1" applyFont="1" applyFill="1" applyBorder="1" applyAlignment="1">
      <alignment horizontal="right" vertical="top"/>
    </xf>
    <xf numFmtId="3" fontId="46" fillId="33" borderId="22" xfId="0" applyNumberFormat="1" applyFont="1" applyFill="1" applyBorder="1" applyAlignment="1">
      <alignment horizontal="right"/>
    </xf>
    <xf numFmtId="3" fontId="46" fillId="33" borderId="20" xfId="0" applyNumberFormat="1" applyFont="1" applyFill="1" applyBorder="1" applyAlignment="1">
      <alignment horizontal="right"/>
    </xf>
    <xf numFmtId="0" fontId="46" fillId="33" borderId="0" xfId="0" applyFont="1" applyFill="1" applyAlignment="1">
      <alignment horizontal="right"/>
    </xf>
    <xf numFmtId="3" fontId="94" fillId="33" borderId="0" xfId="0" applyNumberFormat="1" applyFont="1" applyFill="1" applyAlignment="1">
      <alignment horizontal="center" wrapText="1"/>
    </xf>
    <xf numFmtId="3" fontId="97" fillId="33" borderId="21" xfId="0" applyNumberFormat="1" applyFont="1" applyFill="1" applyBorder="1" applyAlignment="1">
      <alignment vertical="top"/>
    </xf>
    <xf numFmtId="3" fontId="46" fillId="33" borderId="22" xfId="0" applyNumberFormat="1" applyFont="1" applyFill="1" applyBorder="1"/>
    <xf numFmtId="3" fontId="46" fillId="33" borderId="20" xfId="0" applyNumberFormat="1" applyFont="1" applyFill="1" applyBorder="1"/>
    <xf numFmtId="3" fontId="0" fillId="33" borderId="0" xfId="0" applyNumberFormat="1" applyFont="1" applyFill="1"/>
    <xf numFmtId="0" fontId="46" fillId="33" borderId="0" xfId="0" applyFont="1" applyFill="1"/>
    <xf numFmtId="166" fontId="46" fillId="33" borderId="22" xfId="0" applyNumberFormat="1" applyFont="1" applyFill="1" applyBorder="1"/>
    <xf numFmtId="166" fontId="46" fillId="33" borderId="20" xfId="0" applyNumberFormat="1" applyFont="1" applyFill="1" applyBorder="1"/>
    <xf numFmtId="166" fontId="46" fillId="33" borderId="0" xfId="0" applyNumberFormat="1" applyFont="1" applyFill="1"/>
    <xf numFmtId="166" fontId="46" fillId="33" borderId="22" xfId="0" applyNumberFormat="1" applyFont="1" applyFill="1" applyBorder="1" applyAlignment="1">
      <alignment horizontal="right" vertical="top"/>
    </xf>
    <xf numFmtId="166" fontId="46" fillId="33" borderId="20" xfId="0" applyNumberFormat="1" applyFont="1" applyFill="1" applyBorder="1" applyAlignment="1">
      <alignment horizontal="right" vertical="top"/>
    </xf>
    <xf numFmtId="0" fontId="97" fillId="33" borderId="17" xfId="0" applyFont="1" applyFill="1" applyBorder="1" applyAlignment="1">
      <alignment horizontal="center" wrapText="1"/>
    </xf>
    <xf numFmtId="0" fontId="26" fillId="33" borderId="17" xfId="0" applyFont="1" applyFill="1" applyBorder="1" applyAlignment="1">
      <alignment horizontal="center" wrapText="1"/>
    </xf>
    <xf numFmtId="1" fontId="97" fillId="33" borderId="31" xfId="0" applyNumberFormat="1" applyFont="1" applyFill="1" applyBorder="1" applyAlignment="1">
      <alignment vertical="top"/>
    </xf>
    <xf numFmtId="1" fontId="46" fillId="33" borderId="32" xfId="0" applyNumberFormat="1" applyFont="1" applyFill="1" applyBorder="1"/>
    <xf numFmtId="1" fontId="46" fillId="33" borderId="33" xfId="0" applyNumberFormat="1" applyFont="1" applyFill="1" applyBorder="1"/>
    <xf numFmtId="1" fontId="28" fillId="33" borderId="17" xfId="0" applyNumberFormat="1" applyFont="1" applyFill="1" applyBorder="1"/>
    <xf numFmtId="0" fontId="7" fillId="33" borderId="17" xfId="0" applyFont="1" applyFill="1" applyBorder="1"/>
    <xf numFmtId="0" fontId="7" fillId="33" borderId="0" xfId="0" applyFont="1" applyFill="1"/>
    <xf numFmtId="3" fontId="26" fillId="33" borderId="0" xfId="0" applyNumberFormat="1" applyFont="1" applyFill="1" applyAlignment="1">
      <alignment horizontal="center" wrapText="1"/>
    </xf>
    <xf numFmtId="1" fontId="97" fillId="33" borderId="21" xfId="0" applyNumberFormat="1" applyFont="1" applyFill="1" applyBorder="1" applyAlignment="1">
      <alignment vertical="top"/>
    </xf>
    <xf numFmtId="1" fontId="46" fillId="33" borderId="22" xfId="0" applyNumberFormat="1" applyFont="1" applyFill="1" applyBorder="1"/>
    <xf numFmtId="1" fontId="46" fillId="33" borderId="20" xfId="0" applyNumberFormat="1" applyFont="1" applyFill="1" applyBorder="1"/>
    <xf numFmtId="1" fontId="28" fillId="33" borderId="0" xfId="0" applyNumberFormat="1" applyFont="1" applyFill="1"/>
    <xf numFmtId="0" fontId="10" fillId="33" borderId="0" xfId="0" applyFont="1" applyFill="1"/>
    <xf numFmtId="1" fontId="97" fillId="33" borderId="22" xfId="0" applyNumberFormat="1" applyFont="1" applyFill="1" applyBorder="1"/>
    <xf numFmtId="1" fontId="97" fillId="33" borderId="20" xfId="0" applyNumberFormat="1" applyFont="1" applyFill="1" applyBorder="1"/>
    <xf numFmtId="1" fontId="26" fillId="33" borderId="0" xfId="0" applyNumberFormat="1" applyFont="1" applyFill="1"/>
    <xf numFmtId="0" fontId="92" fillId="0" borderId="0" xfId="0" applyFont="1" applyFill="1"/>
    <xf numFmtId="3" fontId="93" fillId="0" borderId="0" xfId="0" applyNumberFormat="1" applyFont="1" applyFill="1" applyAlignment="1">
      <alignment horizontal="right"/>
    </xf>
    <xf numFmtId="0" fontId="103" fillId="0" borderId="0" xfId="1" applyFont="1" applyFill="1" applyBorder="1" applyAlignment="1">
      <alignment horizontal="left"/>
    </xf>
    <xf numFmtId="0" fontId="104" fillId="0" borderId="0" xfId="1" applyFont="1" applyFill="1" applyBorder="1" applyAlignment="1">
      <alignment horizontal="left"/>
    </xf>
    <xf numFmtId="0" fontId="105" fillId="0" borderId="0" xfId="1" applyFont="1" applyFill="1" applyBorder="1" applyAlignment="1">
      <alignment horizontal="left" vertical="center"/>
    </xf>
    <xf numFmtId="0" fontId="106" fillId="0" borderId="0" xfId="1" applyFont="1" applyFill="1" applyBorder="1" applyAlignment="1">
      <alignment horizontal="left"/>
    </xf>
    <xf numFmtId="3" fontId="45" fillId="24" borderId="18" xfId="0" applyNumberFormat="1" applyFont="1" applyFill="1" applyBorder="1"/>
    <xf numFmtId="3" fontId="45" fillId="36" borderId="18" xfId="0" applyNumberFormat="1" applyFont="1" applyFill="1" applyBorder="1"/>
    <xf numFmtId="3" fontId="28" fillId="24" borderId="0" xfId="0" applyNumberFormat="1" applyFont="1" applyFill="1"/>
    <xf numFmtId="0" fontId="55" fillId="0" borderId="0" xfId="0" applyFont="1"/>
    <xf numFmtId="0" fontId="53" fillId="0" borderId="0" xfId="0" applyFont="1" applyAlignment="1">
      <alignment horizontal="center"/>
    </xf>
    <xf numFmtId="3" fontId="28" fillId="33" borderId="20" xfId="0" applyNumberFormat="1" applyFont="1" applyFill="1" applyBorder="1" applyAlignment="1">
      <alignment vertical="top"/>
    </xf>
    <xf numFmtId="3" fontId="28" fillId="33" borderId="22" xfId="0" applyNumberFormat="1" applyFont="1" applyFill="1" applyBorder="1" applyAlignment="1">
      <alignment vertical="top"/>
    </xf>
    <xf numFmtId="3" fontId="26" fillId="33" borderId="21" xfId="0" applyNumberFormat="1" applyFont="1" applyFill="1" applyBorder="1" applyAlignment="1">
      <alignment vertical="top"/>
    </xf>
    <xf numFmtId="0" fontId="107" fillId="0" borderId="0" xfId="1" applyFont="1" applyFill="1" applyBorder="1"/>
    <xf numFmtId="166" fontId="75" fillId="0" borderId="0" xfId="36" applyNumberFormat="1" applyFont="1"/>
    <xf numFmtId="168" fontId="75" fillId="0" borderId="0" xfId="36" applyNumberFormat="1" applyFont="1"/>
    <xf numFmtId="0" fontId="108" fillId="0" borderId="0" xfId="0" applyFont="1"/>
    <xf numFmtId="0" fontId="108" fillId="0" borderId="0" xfId="0" applyFont="1" applyAlignment="1">
      <alignment vertical="center"/>
    </xf>
    <xf numFmtId="0" fontId="77" fillId="0" borderId="0" xfId="0" applyFont="1"/>
    <xf numFmtId="166" fontId="108" fillId="0" borderId="0" xfId="36" applyNumberFormat="1" applyFont="1"/>
    <xf numFmtId="168" fontId="108" fillId="0" borderId="0" xfId="36" applyNumberFormat="1" applyFont="1"/>
    <xf numFmtId="166" fontId="109" fillId="0" borderId="0" xfId="36" applyNumberFormat="1" applyFont="1"/>
    <xf numFmtId="0" fontId="110" fillId="0" borderId="0" xfId="0" applyFont="1"/>
    <xf numFmtId="0" fontId="110" fillId="0" borderId="0" xfId="0" applyFont="1" applyAlignment="1">
      <alignment vertical="center"/>
    </xf>
    <xf numFmtId="0" fontId="74" fillId="0" borderId="20" xfId="0" applyFont="1" applyBorder="1" applyAlignment="1">
      <alignment vertical="center" wrapText="1"/>
    </xf>
    <xf numFmtId="0" fontId="74" fillId="37" borderId="20" xfId="0" applyFont="1" applyFill="1" applyBorder="1" applyAlignment="1">
      <alignment vertical="center" wrapText="1"/>
    </xf>
    <xf numFmtId="166" fontId="77" fillId="38" borderId="20" xfId="36" applyNumberFormat="1" applyFont="1" applyFill="1" applyBorder="1" applyAlignment="1">
      <alignment vertical="center" wrapText="1"/>
    </xf>
    <xf numFmtId="166" fontId="108" fillId="39" borderId="20" xfId="36" applyNumberFormat="1" applyFont="1" applyFill="1" applyBorder="1" applyAlignment="1">
      <alignment vertical="center"/>
    </xf>
    <xf numFmtId="168" fontId="108" fillId="39" borderId="20" xfId="36" applyNumberFormat="1" applyFont="1" applyFill="1" applyBorder="1" applyAlignment="1">
      <alignment vertical="center"/>
    </xf>
    <xf numFmtId="0" fontId="108" fillId="0" borderId="20" xfId="0" applyFont="1" applyBorder="1" applyAlignment="1">
      <alignment vertical="center" wrapText="1"/>
    </xf>
    <xf numFmtId="0" fontId="74" fillId="0" borderId="20" xfId="0" applyFont="1" applyBorder="1"/>
    <xf numFmtId="0" fontId="74" fillId="0" borderId="20" xfId="0" applyFont="1" applyBorder="1" applyAlignment="1">
      <alignment vertical="top"/>
    </xf>
    <xf numFmtId="0" fontId="73" fillId="0" borderId="20" xfId="0" applyFont="1" applyBorder="1"/>
    <xf numFmtId="166" fontId="110" fillId="0" borderId="20" xfId="0" applyNumberFormat="1" applyFont="1" applyBorder="1"/>
    <xf numFmtId="166" fontId="110" fillId="37" borderId="20" xfId="0" applyNumberFormat="1" applyFont="1" applyFill="1" applyBorder="1"/>
    <xf numFmtId="166" fontId="110" fillId="38" borderId="20" xfId="36" applyNumberFormat="1" applyFont="1" applyFill="1" applyBorder="1"/>
    <xf numFmtId="166" fontId="111" fillId="0" borderId="20" xfId="36" applyNumberFormat="1" applyFont="1" applyBorder="1" applyAlignment="1">
      <alignment horizontal="right" vertical="center" wrapText="1"/>
    </xf>
    <xf numFmtId="168" fontId="111" fillId="0" borderId="20" xfId="36" applyNumberFormat="1" applyFont="1" applyBorder="1" applyAlignment="1">
      <alignment horizontal="right" vertical="center" wrapText="1"/>
    </xf>
    <xf numFmtId="3" fontId="111" fillId="0" borderId="20" xfId="0" applyNumberFormat="1" applyFont="1" applyBorder="1" applyAlignment="1">
      <alignment vertical="top"/>
    </xf>
    <xf numFmtId="3" fontId="111" fillId="0" borderId="20" xfId="0" applyNumberFormat="1" applyFont="1" applyBorder="1" applyAlignment="1">
      <alignment vertical="center"/>
    </xf>
    <xf numFmtId="166" fontId="111" fillId="0" borderId="20" xfId="0" applyNumberFormat="1" applyFont="1" applyBorder="1"/>
    <xf numFmtId="166" fontId="108" fillId="0" borderId="20" xfId="0" applyNumberFormat="1" applyFont="1" applyBorder="1"/>
    <xf numFmtId="3" fontId="74" fillId="0" borderId="20" xfId="0" applyNumberFormat="1" applyFont="1" applyBorder="1"/>
    <xf numFmtId="168" fontId="74" fillId="0" borderId="20" xfId="0" applyNumberFormat="1" applyFont="1" applyBorder="1"/>
    <xf numFmtId="166" fontId="108" fillId="37" borderId="20" xfId="0" applyNumberFormat="1" applyFont="1" applyFill="1" applyBorder="1"/>
    <xf numFmtId="166" fontId="108" fillId="38" borderId="20" xfId="36" applyNumberFormat="1" applyFont="1" applyFill="1" applyBorder="1"/>
    <xf numFmtId="166" fontId="108" fillId="0" borderId="20" xfId="36" applyNumberFormat="1" applyFont="1" applyBorder="1"/>
    <xf numFmtId="168" fontId="110" fillId="0" borderId="20" xfId="36" applyNumberFormat="1" applyFont="1" applyBorder="1"/>
    <xf numFmtId="3" fontId="112" fillId="0" borderId="20" xfId="0" applyNumberFormat="1" applyFont="1" applyBorder="1"/>
    <xf numFmtId="166" fontId="112" fillId="0" borderId="20" xfId="0" applyNumberFormat="1" applyFont="1" applyBorder="1" applyAlignment="1">
      <alignment vertical="center"/>
    </xf>
    <xf numFmtId="166" fontId="112" fillId="0" borderId="20" xfId="0" applyNumberFormat="1" applyFont="1" applyBorder="1"/>
    <xf numFmtId="166" fontId="108" fillId="39" borderId="20" xfId="36" applyNumberFormat="1" applyFont="1" applyFill="1" applyBorder="1"/>
    <xf numFmtId="168" fontId="108" fillId="39" borderId="20" xfId="36" applyNumberFormat="1" applyFont="1" applyFill="1" applyBorder="1"/>
    <xf numFmtId="172" fontId="74" fillId="0" borderId="20" xfId="0" applyNumberFormat="1" applyFont="1" applyBorder="1"/>
    <xf numFmtId="168" fontId="108" fillId="0" borderId="20" xfId="0" applyNumberFormat="1" applyFont="1" applyBorder="1"/>
    <xf numFmtId="3" fontId="112" fillId="0" borderId="20" xfId="0" applyNumberFormat="1" applyFont="1" applyBorder="1" applyAlignment="1">
      <alignment vertical="center"/>
    </xf>
    <xf numFmtId="166" fontId="75" fillId="39" borderId="0" xfId="36" applyNumberFormat="1" applyFont="1" applyFill="1"/>
    <xf numFmtId="166" fontId="108" fillId="39" borderId="0" xfId="36" applyNumberFormat="1" applyFont="1" applyFill="1"/>
    <xf numFmtId="168" fontId="108" fillId="39" borderId="0" xfId="36" applyNumberFormat="1" applyFont="1" applyFill="1"/>
    <xf numFmtId="168" fontId="75" fillId="39" borderId="0" xfId="36" applyNumberFormat="1" applyFont="1" applyFill="1"/>
    <xf numFmtId="4" fontId="114" fillId="0" borderId="0" xfId="0" applyNumberFormat="1" applyFont="1" applyAlignment="1">
      <alignment wrapText="1"/>
    </xf>
    <xf numFmtId="166" fontId="26" fillId="18" borderId="30" xfId="0" applyNumberFormat="1" applyFont="1" applyFill="1" applyBorder="1" applyAlignment="1">
      <alignment vertical="top"/>
    </xf>
    <xf numFmtId="166" fontId="86" fillId="18" borderId="0" xfId="0" applyNumberFormat="1" applyFont="1" applyFill="1" applyAlignment="1">
      <alignment horizontal="left" wrapText="1"/>
    </xf>
    <xf numFmtId="170" fontId="76" fillId="0" borderId="0" xfId="0" applyNumberFormat="1" applyFont="1" applyFill="1"/>
    <xf numFmtId="0" fontId="24" fillId="0" borderId="34" xfId="0" applyFont="1" applyBorder="1"/>
    <xf numFmtId="0" fontId="26" fillId="35" borderId="0" xfId="0" applyFont="1" applyFill="1" applyBorder="1" applyAlignment="1">
      <alignment horizontal="center" vertical="center" wrapText="1"/>
    </xf>
    <xf numFmtId="3" fontId="26" fillId="35" borderId="19" xfId="0" applyNumberFormat="1" applyFont="1" applyFill="1" applyBorder="1" applyAlignment="1">
      <alignment vertical="top"/>
    </xf>
    <xf numFmtId="168" fontId="26" fillId="35" borderId="19" xfId="0" applyNumberFormat="1" applyFont="1" applyFill="1" applyBorder="1" applyAlignment="1">
      <alignment vertical="top"/>
    </xf>
    <xf numFmtId="3" fontId="28" fillId="35" borderId="0" xfId="0" applyNumberFormat="1" applyFont="1" applyFill="1" applyBorder="1"/>
    <xf numFmtId="168" fontId="28" fillId="35" borderId="0" xfId="0" applyNumberFormat="1" applyFont="1" applyFill="1" applyBorder="1"/>
  </cellXfs>
  <cellStyles count="37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6" xr:uid="{856784D8-2DFD-41E8-834D-5B8A4538BA8A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secondRowStripe" dxfId="14"/>
      <tableStyleElement type="firstColumnStripe" dxfId="13"/>
      <tableStyleElement type="secondColumnStripe" dxfId="12"/>
    </tableStyle>
  </tableStyles>
  <colors>
    <mruColors>
      <color rgb="FFCCD8DB"/>
      <color rgb="FFD9D9D9"/>
      <color rgb="FFF2F2F2"/>
      <color rgb="FFEF6079"/>
      <color rgb="FFE6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337500</xdr:colOff>
      <xdr:row>12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ikonen Olli" id="{261C2C5C-719C-4B81-9431-61E2133A3C01}" userId="S::Olli.Riikonen@kuntaliitto.fi::cdc422a3-70a4-48f5-9102-df52d22bc0a2" providerId="AD"/>
</personList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2-04-21T09:31:25.60" personId="{261C2C5C-719C-4B81-9431-61E2133A3C01}" id="{23209493-83F0-4FCB-A5F1-E52519F02EAB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F9" dT="2022-04-21T09:33:57.95" personId="{261C2C5C-719C-4B81-9431-61E2133A3C01}" id="{DC07C2B0-6C4B-4213-9704-EE1657B23AAA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C1F214E9-18E6-401E-80D8-F11113B43225}">
    <text>Valtionosuusprosentti = Viereisen I-sarakkeen summa suhteessa laskennallisiin kustannuksiin (F-sarake).</text>
  </threadedComment>
  <threadedComment ref="K9" dT="2022-04-21T09:22:13.76" personId="{261C2C5C-719C-4B81-9431-61E2133A3C01}" id="{48659573-5518-4842-94B6-02DF86328DB4}">
    <text>Syrjäisyyden laskentatapa uudistunut ja jaettava rahamäärä pienentynyt.</text>
  </threadedComment>
  <threadedComment ref="N9" dT="2022-04-21T09:23:58.41" personId="{261C2C5C-719C-4B81-9431-61E2133A3C01}" id="{EF9DC11A-1427-463A-9AE6-705DFC2689B8}">
    <text>HYTE-kerroin on uusi, vuonna 2023 ensimmäistä kertaa käytössä oleva valtionosuuskriteeri. Euroja määrittävä kerroin löytyy VM:n alkuperäistaulukosta. Lisätietoja myös THL:n ja Kuntaliiton verkkosivuilla.</text>
  </threadedComment>
  <threadedComment ref="O9" dT="2022-04-21T09:25:05.40" personId="{261C2C5C-719C-4B81-9431-61E2133A3C01}" id="{78E48372-7917-49C4-9232-258E1288D8B1}">
    <text>Myös väestön kasvu on uusi vos-kriteeri vuonna 2023. Ks. tarkemmat laskentaperusteet VM:n sivuilta.</text>
  </threadedComment>
  <threadedComment ref="P9" dT="2022-04-21T09:26:20.07" personId="{261C2C5C-719C-4B81-9431-61E2133A3C01}" id="{B9C9E4B2-E21E-4AED-AF11-8ABDB7D31DE2}">
    <text>Sisältää lukuisia laskentatekijöitä, joilla tasapainotetaan kunta-valtio -suhdetta. Perustoimeentulotuen rahoitusosuus muodostaa vähennyksistä noin puolet. Kaikki osatekijät VM:n taulukossa.</text>
  </threadedComment>
  <threadedComment ref="R9" dT="2022-04-21T09:31:25.60" personId="{261C2C5C-719C-4B81-9431-61E2133A3C01}" id="{5A7E5D9F-03C6-4B48-8BF9-95565ACE3D82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S9" dT="2022-04-21T09:33:57.95" personId="{261C2C5C-719C-4B81-9431-61E2133A3C01}" id="{0A8B92B5-CED5-4127-A468-858156EE2DD5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vos.oph.fi/rap/vos/v22/vop6os22.html" TargetMode="External"/><Relationship Id="rId1" Type="http://schemas.openxmlformats.org/officeDocument/2006/relationships/hyperlink" Target="https://vos.oph.fi/rap/vos/v22/vop6os22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3.v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vm.fi/-/kuntien-rahoituslaskelmat-on-paivitetty-kevaan-2022-tiedoilla" TargetMode="External"/><Relationship Id="rId1" Type="http://schemas.openxmlformats.org/officeDocument/2006/relationships/hyperlink" Target="https://soteuudistus.fi/rahoituslaskelma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vm.fi/valtionosuuspaatoksia-ja-laskentatietoja" TargetMode="External"/><Relationship Id="rId4" Type="http://schemas.microsoft.com/office/2017/10/relationships/threadedComment" Target="../threadedComments/threadedComment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3"/>
  <sheetViews>
    <sheetView workbookViewId="0">
      <selection activeCell="B7" sqref="B7"/>
    </sheetView>
  </sheetViews>
  <sheetFormatPr defaultColWidth="9.109375" defaultRowHeight="12" x14ac:dyDescent="0.25"/>
  <cols>
    <col min="1" max="4" width="10.33203125" style="1" customWidth="1"/>
    <col min="5" max="5" width="63.77734375" style="1" customWidth="1"/>
    <col min="6" max="9" width="10.33203125" style="1" customWidth="1"/>
    <col min="10" max="10" width="11.33203125" style="1" customWidth="1"/>
    <col min="11" max="16384" width="9.109375" style="1"/>
  </cols>
  <sheetData>
    <row r="4" spans="2:10" ht="13.8" x14ac:dyDescent="0.25">
      <c r="B4" s="4" t="s">
        <v>335</v>
      </c>
      <c r="D4"/>
    </row>
    <row r="5" spans="2:10" ht="13.8" x14ac:dyDescent="0.25">
      <c r="B5" s="4" t="s">
        <v>308</v>
      </c>
      <c r="D5"/>
    </row>
    <row r="6" spans="2:10" ht="13.8" x14ac:dyDescent="0.25">
      <c r="B6" s="4" t="s">
        <v>316</v>
      </c>
      <c r="D6"/>
      <c r="E6" s="24"/>
    </row>
    <row r="7" spans="2:10" ht="13.8" x14ac:dyDescent="0.25">
      <c r="B7" s="4" t="s">
        <v>718</v>
      </c>
      <c r="D7"/>
    </row>
    <row r="8" spans="2:10" ht="13.8" x14ac:dyDescent="0.25">
      <c r="B8" s="4" t="s">
        <v>6</v>
      </c>
    </row>
    <row r="9" spans="2:10" ht="21.6" thickBot="1" x14ac:dyDescent="0.45">
      <c r="B9" s="6" t="s">
        <v>5</v>
      </c>
      <c r="C9" s="2"/>
      <c r="D9" s="2"/>
      <c r="E9" s="2"/>
      <c r="F9" s="2"/>
      <c r="G9" s="2"/>
      <c r="H9" s="2"/>
      <c r="I9" s="2"/>
      <c r="J9" s="2"/>
    </row>
    <row r="11" spans="2:10" ht="13.8" x14ac:dyDescent="0.25">
      <c r="D11" s="5" t="s">
        <v>1</v>
      </c>
    </row>
    <row r="12" spans="2:10" x14ac:dyDescent="0.25">
      <c r="D12" s="3" t="s">
        <v>2</v>
      </c>
    </row>
    <row r="14" spans="2:10" ht="13.8" x14ac:dyDescent="0.25">
      <c r="D14" s="5" t="s">
        <v>3</v>
      </c>
    </row>
    <row r="15" spans="2:10" x14ac:dyDescent="0.25">
      <c r="D15" t="s">
        <v>4</v>
      </c>
    </row>
    <row r="16" spans="2:10" x14ac:dyDescent="0.25">
      <c r="D16" t="s">
        <v>0</v>
      </c>
    </row>
    <row r="22" spans="4:4" ht="13.8" x14ac:dyDescent="0.25">
      <c r="D22" s="5"/>
    </row>
    <row r="23" spans="4:4" x14ac:dyDescent="0.25">
      <c r="D23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pageSetUpPr fitToPage="1"/>
  </sheetPr>
  <dimension ref="A1:AE334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10" sqref="H10"/>
    </sheetView>
  </sheetViews>
  <sheetFormatPr defaultColWidth="9.109375" defaultRowHeight="13.8" x14ac:dyDescent="0.25"/>
  <cols>
    <col min="1" max="1" width="8.6640625" style="13" customWidth="1"/>
    <col min="2" max="2" width="15.5546875" style="9" bestFit="1" customWidth="1"/>
    <col min="3" max="3" width="9.88671875" style="8" bestFit="1" customWidth="1"/>
    <col min="4" max="4" width="14.33203125" style="17" bestFit="1" customWidth="1"/>
    <col min="5" max="5" width="10.77734375" style="267" bestFit="1" customWidth="1"/>
    <col min="6" max="6" width="13.21875" style="267" bestFit="1" customWidth="1"/>
    <col min="7" max="7" width="14" style="8" bestFit="1" customWidth="1"/>
    <col min="8" max="8" width="13.109375" style="19" bestFit="1" customWidth="1"/>
    <col min="9" max="9" width="12.88671875" style="21" customWidth="1"/>
    <col min="10" max="10" width="15.33203125" style="10" customWidth="1"/>
    <col min="11" max="11" width="12.5546875" style="86" bestFit="1" customWidth="1"/>
    <col min="12" max="12" width="12.5546875" style="23" customWidth="1"/>
    <col min="13" max="13" width="5.21875" style="42" customWidth="1"/>
    <col min="14" max="14" width="15.109375" customWidth="1"/>
    <col min="15" max="16" width="7.77734375" bestFit="1" customWidth="1"/>
    <col min="17" max="17" width="3.44140625" customWidth="1"/>
    <col min="18" max="18" width="9.88671875" customWidth="1"/>
    <col min="19" max="19" width="16" bestFit="1" customWidth="1"/>
    <col min="20" max="20" width="5.6640625" customWidth="1"/>
    <col min="21" max="21" width="5.44140625" customWidth="1"/>
    <col min="22" max="22" width="8.33203125" style="13" customWidth="1"/>
    <col min="23" max="23" width="15.5546875" style="9" bestFit="1" customWidth="1"/>
    <col min="24" max="24" width="9.88671875" style="8" bestFit="1" customWidth="1"/>
    <col min="25" max="25" width="13.21875" style="17" bestFit="1" customWidth="1"/>
    <col min="26" max="26" width="14" style="8" bestFit="1" customWidth="1"/>
    <col min="27" max="27" width="13.109375" style="19" bestFit="1" customWidth="1"/>
    <col min="28" max="28" width="12.88671875" style="21" customWidth="1"/>
    <col min="29" max="29" width="15.33203125" style="10" customWidth="1"/>
    <col min="30" max="30" width="12.5546875" style="86" bestFit="1" customWidth="1"/>
    <col min="31" max="31" width="12.5546875" style="23" customWidth="1"/>
    <col min="32" max="16384" width="9.109375" style="1"/>
  </cols>
  <sheetData>
    <row r="1" spans="1:31" ht="22.8" x14ac:dyDescent="0.4">
      <c r="A1" s="61" t="s">
        <v>337</v>
      </c>
      <c r="B1" s="7"/>
      <c r="H1" s="13"/>
      <c r="I1" s="20"/>
      <c r="K1" s="84"/>
      <c r="L1" s="22"/>
      <c r="M1" s="22"/>
      <c r="V1" s="61" t="s">
        <v>329</v>
      </c>
      <c r="W1" s="7"/>
      <c r="AA1" s="13"/>
      <c r="AB1" s="20"/>
      <c r="AD1" s="84"/>
      <c r="AE1" s="22"/>
    </row>
    <row r="2" spans="1:31" x14ac:dyDescent="0.25">
      <c r="A2" s="102" t="s">
        <v>309</v>
      </c>
      <c r="B2" s="103"/>
      <c r="C2" s="104"/>
      <c r="D2" s="92"/>
      <c r="E2" s="518"/>
      <c r="F2" s="518"/>
      <c r="G2" s="105"/>
      <c r="H2" s="90"/>
      <c r="I2" s="106"/>
      <c r="J2" s="90"/>
      <c r="K2" s="84"/>
      <c r="L2" s="22"/>
      <c r="M2" s="22"/>
      <c r="V2" s="102" t="s">
        <v>309</v>
      </c>
      <c r="W2" s="103"/>
      <c r="X2" s="104"/>
      <c r="Y2" s="92"/>
      <c r="Z2" s="105"/>
      <c r="AA2" s="90"/>
      <c r="AB2" s="106"/>
      <c r="AC2" s="90"/>
      <c r="AD2" s="84"/>
      <c r="AE2" s="22"/>
    </row>
    <row r="3" spans="1:31" x14ac:dyDescent="0.25">
      <c r="A3" s="107" t="s">
        <v>336</v>
      </c>
      <c r="B3" s="103"/>
      <c r="C3" s="91"/>
      <c r="D3" s="92"/>
      <c r="E3" s="280"/>
      <c r="F3" s="280"/>
      <c r="G3" s="93"/>
      <c r="H3" s="94"/>
      <c r="I3" s="95"/>
      <c r="V3" s="107" t="s">
        <v>338</v>
      </c>
      <c r="W3" s="103"/>
      <c r="X3" s="91"/>
      <c r="Y3" s="92"/>
      <c r="Z3" s="93"/>
      <c r="AA3" s="94"/>
      <c r="AB3" s="95"/>
    </row>
    <row r="4" spans="1:31" s="62" customFormat="1" x14ac:dyDescent="0.25">
      <c r="A4" s="107" t="s">
        <v>411</v>
      </c>
      <c r="B4" s="466"/>
      <c r="C4" s="467"/>
      <c r="D4" s="98"/>
      <c r="E4" s="284"/>
      <c r="F4" s="284"/>
      <c r="G4" s="98"/>
      <c r="H4" s="522"/>
      <c r="I4" s="59"/>
      <c r="J4" s="90" t="s">
        <v>412</v>
      </c>
      <c r="L4" s="42"/>
      <c r="M4" s="42"/>
      <c r="N4" s="53"/>
      <c r="O4" s="53"/>
      <c r="P4" s="53"/>
      <c r="Q4" s="53"/>
      <c r="R4" s="53"/>
      <c r="T4" s="53"/>
      <c r="U4" s="53"/>
      <c r="V4" s="107" t="s">
        <v>330</v>
      </c>
      <c r="W4" s="103"/>
      <c r="X4" s="104"/>
      <c r="Y4" s="92"/>
      <c r="Z4" s="104"/>
      <c r="AA4" s="101"/>
      <c r="AB4" s="90" t="s">
        <v>333</v>
      </c>
      <c r="AC4" s="101"/>
      <c r="AD4" s="85"/>
      <c r="AE4" s="42"/>
    </row>
    <row r="5" spans="1:31" x14ac:dyDescent="0.25">
      <c r="A5" s="90" t="s">
        <v>723</v>
      </c>
      <c r="B5" s="103"/>
      <c r="C5" s="96"/>
      <c r="D5" s="97"/>
      <c r="E5" s="284"/>
      <c r="F5" s="284"/>
      <c r="G5" s="98"/>
      <c r="H5" s="98"/>
      <c r="I5" s="99"/>
      <c r="J5" s="100"/>
      <c r="K5" s="18"/>
      <c r="L5" s="16"/>
      <c r="M5" s="16"/>
      <c r="V5" s="101" t="s">
        <v>317</v>
      </c>
      <c r="W5" s="103"/>
      <c r="X5" s="96"/>
      <c r="Y5" s="97"/>
      <c r="Z5" s="98"/>
      <c r="AA5" s="98"/>
      <c r="AB5" s="99"/>
      <c r="AC5" s="100"/>
      <c r="AD5" s="18"/>
      <c r="AE5" s="16"/>
    </row>
    <row r="6" spans="1:31" x14ac:dyDescent="0.25">
      <c r="A6" s="101" t="s">
        <v>317</v>
      </c>
      <c r="B6" s="103"/>
      <c r="C6" s="96"/>
      <c r="D6" s="97"/>
      <c r="E6" s="284"/>
      <c r="F6" s="284"/>
      <c r="G6" s="98"/>
      <c r="H6" s="98"/>
      <c r="I6" s="99"/>
      <c r="J6" s="100"/>
      <c r="K6" s="18"/>
      <c r="L6" s="16"/>
      <c r="M6" s="16"/>
      <c r="V6" s="101" t="s">
        <v>318</v>
      </c>
      <c r="W6" s="103"/>
      <c r="X6" s="96"/>
      <c r="Y6" s="97"/>
      <c r="Z6" s="98"/>
      <c r="AA6" s="98"/>
      <c r="AB6" s="99"/>
      <c r="AC6" s="100"/>
      <c r="AD6" s="18"/>
      <c r="AE6" s="16"/>
    </row>
    <row r="7" spans="1:31" x14ac:dyDescent="0.25">
      <c r="A7" s="101" t="s">
        <v>318</v>
      </c>
      <c r="B7" s="103"/>
      <c r="C7" s="96"/>
      <c r="D7" s="97"/>
      <c r="G7" s="98"/>
      <c r="H7" s="98"/>
      <c r="I7" s="99"/>
      <c r="J7" s="100"/>
      <c r="K7" s="18"/>
      <c r="L7" s="16"/>
      <c r="M7" s="16"/>
      <c r="V7" s="101" t="s">
        <v>323</v>
      </c>
      <c r="W7" s="103"/>
      <c r="X7" s="96"/>
      <c r="Y7" s="97"/>
      <c r="Z7" s="98"/>
      <c r="AA7" s="98"/>
      <c r="AB7" s="99"/>
      <c r="AC7" s="100"/>
      <c r="AD7" s="18"/>
      <c r="AE7" s="16"/>
    </row>
    <row r="8" spans="1:31" s="62" customFormat="1" x14ac:dyDescent="0.25">
      <c r="A8" s="59"/>
      <c r="B8" s="45"/>
      <c r="C8" s="245"/>
      <c r="D8" s="246"/>
      <c r="E8" s="521"/>
      <c r="F8" s="521"/>
      <c r="G8" s="245"/>
      <c r="H8" s="59"/>
      <c r="I8" s="40"/>
      <c r="J8" s="39"/>
      <c r="K8" s="85"/>
      <c r="L8" s="42"/>
      <c r="M8" s="42"/>
      <c r="N8" s="53"/>
      <c r="O8" s="53"/>
      <c r="P8" s="53"/>
      <c r="Q8" s="53"/>
      <c r="R8" s="53"/>
      <c r="S8" s="53"/>
      <c r="T8" s="53"/>
      <c r="U8" s="53"/>
      <c r="V8" s="59"/>
      <c r="W8" s="45"/>
      <c r="X8" s="245"/>
      <c r="Y8" s="246"/>
      <c r="Z8" s="245"/>
      <c r="AA8" s="59"/>
      <c r="AB8" s="40"/>
      <c r="AC8" s="39"/>
      <c r="AD8" s="85"/>
      <c r="AE8" s="42"/>
    </row>
    <row r="9" spans="1:31" s="62" customFormat="1" ht="96.6" x14ac:dyDescent="0.25">
      <c r="A9" s="233" t="s">
        <v>302</v>
      </c>
      <c r="B9" s="233" t="s">
        <v>7</v>
      </c>
      <c r="C9" s="234" t="s">
        <v>339</v>
      </c>
      <c r="D9" s="234" t="s">
        <v>410</v>
      </c>
      <c r="E9" s="520" t="s">
        <v>719</v>
      </c>
      <c r="F9" s="520" t="s">
        <v>720</v>
      </c>
      <c r="G9" s="234" t="s">
        <v>399</v>
      </c>
      <c r="H9" s="234" t="s">
        <v>721</v>
      </c>
      <c r="I9" s="235" t="s">
        <v>408</v>
      </c>
      <c r="J9" s="235" t="s">
        <v>409</v>
      </c>
      <c r="K9" s="236" t="s">
        <v>722</v>
      </c>
      <c r="L9" s="236" t="s">
        <v>307</v>
      </c>
      <c r="M9" s="237"/>
      <c r="N9" s="523" t="s">
        <v>340</v>
      </c>
      <c r="O9" s="523" t="s">
        <v>321</v>
      </c>
      <c r="P9" s="523" t="s">
        <v>320</v>
      </c>
      <c r="Q9" s="238"/>
      <c r="R9" s="239" t="s">
        <v>319</v>
      </c>
      <c r="S9" s="239" t="s">
        <v>328</v>
      </c>
      <c r="T9" s="239"/>
      <c r="U9" s="240"/>
      <c r="V9" s="241" t="s">
        <v>302</v>
      </c>
      <c r="W9" s="241" t="s">
        <v>7</v>
      </c>
      <c r="X9" s="242" t="s">
        <v>303</v>
      </c>
      <c r="Y9" s="242" t="s">
        <v>332</v>
      </c>
      <c r="Z9" s="242" t="s">
        <v>322</v>
      </c>
      <c r="AA9" s="242" t="s">
        <v>304</v>
      </c>
      <c r="AB9" s="243" t="s">
        <v>331</v>
      </c>
      <c r="AC9" s="243" t="s">
        <v>324</v>
      </c>
      <c r="AD9" s="244" t="s">
        <v>305</v>
      </c>
      <c r="AE9" s="244" t="s">
        <v>307</v>
      </c>
    </row>
    <row r="10" spans="1:31" s="214" customFormat="1" ht="27.6" customHeight="1" thickBot="1" x14ac:dyDescent="0.3">
      <c r="A10" s="207"/>
      <c r="B10" s="207" t="s">
        <v>8</v>
      </c>
      <c r="C10" s="208">
        <f>SUM(C11:C303)</f>
        <v>5517897</v>
      </c>
      <c r="D10" s="208">
        <f t="shared" ref="D10:K10" si="0">SUM(D11:D303)</f>
        <v>1897401004.7855372</v>
      </c>
      <c r="E10" s="519">
        <v>-3590914.7967749638</v>
      </c>
      <c r="F10" s="519">
        <v>-3.6880373954772949E-7</v>
      </c>
      <c r="G10" s="208">
        <f t="shared" si="0"/>
        <v>796305418.49377048</v>
      </c>
      <c r="H10" s="209">
        <f t="shared" si="0"/>
        <v>2693706423.2793036</v>
      </c>
      <c r="I10" s="210">
        <f t="shared" si="0"/>
        <v>14855369</v>
      </c>
      <c r="J10" s="208">
        <f t="shared" si="0"/>
        <v>805500000.00000083</v>
      </c>
      <c r="K10" s="211">
        <f t="shared" si="0"/>
        <v>3514061792.2793107</v>
      </c>
      <c r="L10" s="212">
        <f>K10/C10</f>
        <v>636.84802240406282</v>
      </c>
      <c r="M10" s="213"/>
      <c r="N10" s="524">
        <f t="shared" ref="N10" si="1">K10-AD10</f>
        <v>-7096444730.4697571</v>
      </c>
      <c r="O10" s="525">
        <f t="shared" ref="O10" si="2">N10/AD10</f>
        <v>-0.66881300296596446</v>
      </c>
      <c r="P10" s="524">
        <f t="shared" ref="P10" si="3">L10-AE10</f>
        <v>-1291.05065068882</v>
      </c>
      <c r="R10" s="215">
        <f t="shared" ref="R10" si="4">H10/AA10-1</f>
        <v>-0.66105180568075894</v>
      </c>
      <c r="S10" s="215">
        <f t="shared" ref="S10" si="5">J10/AC10-1</f>
        <v>-0.69585410231207034</v>
      </c>
      <c r="T10" s="215"/>
      <c r="U10" s="216"/>
      <c r="V10" s="207"/>
      <c r="W10" s="207" t="s">
        <v>8</v>
      </c>
      <c r="X10" s="208">
        <f t="shared" ref="X10:AC10" si="6">SUM(X11:X303)</f>
        <v>5503664</v>
      </c>
      <c r="Y10" s="217">
        <f t="shared" si="6"/>
        <v>7157563696.3589258</v>
      </c>
      <c r="Z10" s="217">
        <f t="shared" si="6"/>
        <v>789687442.38652444</v>
      </c>
      <c r="AA10" s="218">
        <f t="shared" si="6"/>
        <v>7947251138.7454529</v>
      </c>
      <c r="AB10" s="219">
        <f t="shared" si="6"/>
        <v>14855369</v>
      </c>
      <c r="AC10" s="220">
        <f t="shared" si="6"/>
        <v>2648400015.0036149</v>
      </c>
      <c r="AD10" s="221">
        <f t="shared" ref="AD10" si="7">SUM(AA10:AC10)</f>
        <v>10610506522.749067</v>
      </c>
      <c r="AE10" s="213">
        <f t="shared" ref="AE10" si="8">AD10/X10</f>
        <v>1927.8986730928827</v>
      </c>
    </row>
    <row r="11" spans="1:31" ht="14.4" x14ac:dyDescent="0.3">
      <c r="A11" s="29">
        <v>5</v>
      </c>
      <c r="B11" s="25" t="s">
        <v>9</v>
      </c>
      <c r="C11" s="88">
        <v>9311</v>
      </c>
      <c r="D11" s="47">
        <v>6804474.0471664965</v>
      </c>
      <c r="E11" s="317">
        <v>1879209.0567288417</v>
      </c>
      <c r="F11" s="318">
        <v>504932.33530029096</v>
      </c>
      <c r="G11" s="68">
        <v>5305645.1325903181</v>
      </c>
      <c r="H11" s="82">
        <f>SUM(D11+G11)</f>
        <v>12110119.179756815</v>
      </c>
      <c r="I11" s="463">
        <v>1507772</v>
      </c>
      <c r="J11" s="31">
        <v>1921288.9350641666</v>
      </c>
      <c r="K11" s="27">
        <f t="shared" ref="K11:K74" si="9">SUM(H11:J11)</f>
        <v>15539180.114820981</v>
      </c>
      <c r="L11" s="28">
        <f>K11/C11</f>
        <v>1668.9056078639223</v>
      </c>
      <c r="M11" s="28"/>
      <c r="N11" s="526">
        <f t="shared" ref="N11:N74" si="10">K11-AD11</f>
        <v>-23437451.444033302</v>
      </c>
      <c r="O11" s="527">
        <f t="shared" ref="O11:O74" si="11">N11/AD11</f>
        <v>-0.60132059920680958</v>
      </c>
      <c r="P11" s="526">
        <f t="shared" ref="P11:P74" si="12">L11-AE11</f>
        <v>-2469.180341690625</v>
      </c>
      <c r="Q11" s="46"/>
      <c r="R11" s="83">
        <f t="shared" ref="R11:R74" si="13">H11/AA11-1</f>
        <v>-0.61114322282385558</v>
      </c>
      <c r="S11" s="83">
        <f t="shared" ref="S11:S74" si="14">J11/AC11-1</f>
        <v>-0.69628603498537034</v>
      </c>
      <c r="T11" s="110"/>
      <c r="U11" s="49"/>
      <c r="V11" s="29">
        <v>5</v>
      </c>
      <c r="W11" s="25" t="s">
        <v>9</v>
      </c>
      <c r="X11" s="88">
        <v>9419</v>
      </c>
      <c r="Y11" s="47">
        <v>20988279.584986471</v>
      </c>
      <c r="Z11" s="68">
        <v>10154598.437353287</v>
      </c>
      <c r="AA11" s="82">
        <f t="shared" ref="AA11:AA74" si="15">Y11+Z11</f>
        <v>31142878.022339758</v>
      </c>
      <c r="AB11" s="463">
        <v>1507772</v>
      </c>
      <c r="AC11" s="31">
        <v>6325981.5365145272</v>
      </c>
      <c r="AD11" s="27">
        <f t="shared" ref="AD11:AD74" si="16">SUM(AA11:AC11)</f>
        <v>38976631.558854282</v>
      </c>
      <c r="AE11" s="28">
        <f t="shared" ref="AE11:AE74" si="17">AD11/X11</f>
        <v>4138.0859495545474</v>
      </c>
    </row>
    <row r="12" spans="1:31" ht="14.4" x14ac:dyDescent="0.3">
      <c r="A12" s="29">
        <v>9</v>
      </c>
      <c r="B12" s="25" t="s">
        <v>10</v>
      </c>
      <c r="C12" s="88">
        <v>2491</v>
      </c>
      <c r="D12" s="47">
        <v>1996496.9132547986</v>
      </c>
      <c r="E12" s="317">
        <v>443439.5488029861</v>
      </c>
      <c r="F12" s="318">
        <v>50352.41096800987</v>
      </c>
      <c r="G12" s="68">
        <v>1719854.4546089876</v>
      </c>
      <c r="H12" s="82">
        <f t="shared" ref="H12:H75" si="18">SUM(D12+G12)</f>
        <v>3716351.3678637864</v>
      </c>
      <c r="I12" s="89">
        <v>-539829</v>
      </c>
      <c r="J12" s="31">
        <v>510827.45679480914</v>
      </c>
      <c r="K12" s="27">
        <f t="shared" si="9"/>
        <v>3687349.8246585955</v>
      </c>
      <c r="L12" s="28">
        <f>K12/C12</f>
        <v>1480.2688978958633</v>
      </c>
      <c r="M12" s="28"/>
      <c r="N12" s="526">
        <f t="shared" si="10"/>
        <v>-6868664.3811187372</v>
      </c>
      <c r="O12" s="527">
        <f t="shared" si="11"/>
        <v>-0.65068729988630558</v>
      </c>
      <c r="P12" s="526">
        <f t="shared" si="12"/>
        <v>-2713.6183511217496</v>
      </c>
      <c r="Q12" s="46"/>
      <c r="R12" s="83">
        <f t="shared" si="13"/>
        <v>-0.60597180636665837</v>
      </c>
      <c r="S12" s="83">
        <f t="shared" si="14"/>
        <v>-0.69304079760577253</v>
      </c>
      <c r="T12" s="110"/>
      <c r="U12" s="49"/>
      <c r="V12" s="29">
        <v>9</v>
      </c>
      <c r="W12" s="25" t="s">
        <v>10</v>
      </c>
      <c r="X12" s="88">
        <v>2517</v>
      </c>
      <c r="Y12" s="47">
        <v>6538897.3342790799</v>
      </c>
      <c r="Z12" s="68">
        <v>2892791.6359827667</v>
      </c>
      <c r="AA12" s="82">
        <f t="shared" si="15"/>
        <v>9431688.9702618457</v>
      </c>
      <c r="AB12" s="89">
        <v>-539829</v>
      </c>
      <c r="AC12" s="31">
        <v>1664154.2355154867</v>
      </c>
      <c r="AD12" s="27">
        <f t="shared" si="16"/>
        <v>10556014.205777332</v>
      </c>
      <c r="AE12" s="28">
        <f t="shared" si="17"/>
        <v>4193.8872490176127</v>
      </c>
    </row>
    <row r="13" spans="1:31" ht="14.4" x14ac:dyDescent="0.3">
      <c r="A13" s="29">
        <v>10</v>
      </c>
      <c r="B13" s="25" t="s">
        <v>11</v>
      </c>
      <c r="C13" s="88">
        <v>11197</v>
      </c>
      <c r="D13" s="47">
        <v>4193757.1054268451</v>
      </c>
      <c r="E13" s="317">
        <v>476650.52694299136</v>
      </c>
      <c r="F13" s="318">
        <v>-585219.92621367669</v>
      </c>
      <c r="G13" s="68">
        <v>6189454.9187000692</v>
      </c>
      <c r="H13" s="82">
        <f t="shared" si="18"/>
        <v>10383212.024126913</v>
      </c>
      <c r="I13" s="463">
        <v>-678824</v>
      </c>
      <c r="J13" s="31">
        <v>2365896.1740269833</v>
      </c>
      <c r="K13" s="27">
        <f t="shared" si="9"/>
        <v>12070284.198153896</v>
      </c>
      <c r="L13" s="28">
        <f>K13/C13</f>
        <v>1077.9926943068585</v>
      </c>
      <c r="M13" s="28"/>
      <c r="N13" s="526">
        <f t="shared" si="10"/>
        <v>-32625000.106375515</v>
      </c>
      <c r="O13" s="527">
        <f t="shared" si="11"/>
        <v>-0.72994278063176576</v>
      </c>
      <c r="P13" s="526">
        <f t="shared" si="12"/>
        <v>-2866.17288145465</v>
      </c>
      <c r="Q13" s="46"/>
      <c r="R13" s="83">
        <f t="shared" si="13"/>
        <v>-0.72436728183342969</v>
      </c>
      <c r="S13" s="83">
        <f t="shared" si="14"/>
        <v>-0.6928861618894675</v>
      </c>
      <c r="T13" s="110"/>
      <c r="U13" s="49"/>
      <c r="V13" s="29">
        <v>10</v>
      </c>
      <c r="W13" s="25" t="s">
        <v>11</v>
      </c>
      <c r="X13" s="88">
        <v>11332</v>
      </c>
      <c r="Y13" s="47">
        <v>25464528.519852962</v>
      </c>
      <c r="Z13" s="68">
        <v>12205934.163942546</v>
      </c>
      <c r="AA13" s="82">
        <f t="shared" si="15"/>
        <v>37670462.683795512</v>
      </c>
      <c r="AB13" s="463">
        <v>-678824</v>
      </c>
      <c r="AC13" s="31">
        <v>7703645.6207339</v>
      </c>
      <c r="AD13" s="27">
        <f t="shared" si="16"/>
        <v>44695284.304529414</v>
      </c>
      <c r="AE13" s="28">
        <f t="shared" si="17"/>
        <v>3944.1655757615085</v>
      </c>
    </row>
    <row r="14" spans="1:31" ht="14.4" x14ac:dyDescent="0.3">
      <c r="A14" s="29">
        <v>16</v>
      </c>
      <c r="B14" s="25" t="s">
        <v>12</v>
      </c>
      <c r="C14" s="88">
        <v>8033</v>
      </c>
      <c r="D14" s="47">
        <v>7541383.7327610468</v>
      </c>
      <c r="E14" s="317">
        <v>3540836.0920584123</v>
      </c>
      <c r="F14" s="318">
        <v>3051370.3678099574</v>
      </c>
      <c r="G14" s="68">
        <v>2247074.8129395004</v>
      </c>
      <c r="H14" s="82">
        <f t="shared" si="18"/>
        <v>9788458.5457005464</v>
      </c>
      <c r="I14" s="89">
        <v>-571243</v>
      </c>
      <c r="J14" s="31">
        <v>1360177.4279698199</v>
      </c>
      <c r="K14" s="27">
        <f t="shared" si="9"/>
        <v>10577392.973670367</v>
      </c>
      <c r="L14" s="28">
        <f>K14/C14</f>
        <v>1316.7425586543468</v>
      </c>
      <c r="M14" s="28"/>
      <c r="N14" s="526">
        <f t="shared" si="10"/>
        <v>-12221989.25610581</v>
      </c>
      <c r="O14" s="527">
        <f t="shared" si="11"/>
        <v>-0.53606668518166223</v>
      </c>
      <c r="P14" s="526">
        <f t="shared" si="12"/>
        <v>-1512.3159138330807</v>
      </c>
      <c r="Q14" s="46"/>
      <c r="R14" s="83">
        <f t="shared" si="13"/>
        <v>-0.48246027781520451</v>
      </c>
      <c r="S14" s="83">
        <f t="shared" si="14"/>
        <v>-0.69483461556560844</v>
      </c>
      <c r="T14" s="110"/>
      <c r="U14" s="49"/>
      <c r="V14" s="29">
        <v>16</v>
      </c>
      <c r="W14" s="25" t="s">
        <v>12</v>
      </c>
      <c r="X14" s="88">
        <v>8059</v>
      </c>
      <c r="Y14" s="47">
        <v>14771743.183456715</v>
      </c>
      <c r="Z14" s="68">
        <v>4141700.8018253017</v>
      </c>
      <c r="AA14" s="82">
        <f t="shared" si="15"/>
        <v>18913443.985282019</v>
      </c>
      <c r="AB14" s="89">
        <v>-571243</v>
      </c>
      <c r="AC14" s="31">
        <v>4457181.2444941588</v>
      </c>
      <c r="AD14" s="27">
        <f t="shared" si="16"/>
        <v>22799382.229776178</v>
      </c>
      <c r="AE14" s="28">
        <f t="shared" si="17"/>
        <v>2829.0584724874275</v>
      </c>
    </row>
    <row r="15" spans="1:31" ht="14.4" x14ac:dyDescent="0.3">
      <c r="A15" s="29">
        <v>18</v>
      </c>
      <c r="B15" s="25" t="s">
        <v>13</v>
      </c>
      <c r="C15" s="88">
        <v>4847</v>
      </c>
      <c r="D15" s="47">
        <v>1250015.1969233339</v>
      </c>
      <c r="E15" s="317">
        <v>-654209.03827579878</v>
      </c>
      <c r="F15" s="318">
        <v>-460779.97007387754</v>
      </c>
      <c r="G15" s="68">
        <v>1267643.8278270948</v>
      </c>
      <c r="H15" s="82">
        <f t="shared" si="18"/>
        <v>2517659.0247504287</v>
      </c>
      <c r="I15" s="89">
        <v>-122335</v>
      </c>
      <c r="J15" s="31">
        <v>791522.38390948263</v>
      </c>
      <c r="K15" s="27">
        <f t="shared" si="9"/>
        <v>3186846.4086599112</v>
      </c>
      <c r="L15" s="28">
        <f>K15/C15</f>
        <v>657.48842761706442</v>
      </c>
      <c r="M15" s="28"/>
      <c r="N15" s="526">
        <f t="shared" si="10"/>
        <v>-5286938.3943329174</v>
      </c>
      <c r="O15" s="527">
        <f t="shared" si="11"/>
        <v>-0.62391700016569229</v>
      </c>
      <c r="P15" s="526">
        <f t="shared" si="12"/>
        <v>-1079.6548284290259</v>
      </c>
      <c r="Q15" s="46"/>
      <c r="R15" s="83">
        <f t="shared" si="13"/>
        <v>-0.58917339603050545</v>
      </c>
      <c r="S15" s="83">
        <f t="shared" si="14"/>
        <v>-0.67926554146888252</v>
      </c>
      <c r="T15" s="110"/>
      <c r="U15" s="49"/>
      <c r="V15" s="29">
        <v>18</v>
      </c>
      <c r="W15" s="25" t="s">
        <v>13</v>
      </c>
      <c r="X15" s="88">
        <v>4878</v>
      </c>
      <c r="Y15" s="47">
        <v>4633533.8805044312</v>
      </c>
      <c r="Z15" s="68">
        <v>1494742.6245326537</v>
      </c>
      <c r="AA15" s="82">
        <f t="shared" si="15"/>
        <v>6128276.5050370852</v>
      </c>
      <c r="AB15" s="89">
        <v>-122335</v>
      </c>
      <c r="AC15" s="31">
        <v>2467843.2979557435</v>
      </c>
      <c r="AD15" s="27">
        <f t="shared" si="16"/>
        <v>8473784.8029928282</v>
      </c>
      <c r="AE15" s="28">
        <f t="shared" si="17"/>
        <v>1737.1432560460903</v>
      </c>
    </row>
    <row r="16" spans="1:31" ht="14.4" x14ac:dyDescent="0.3">
      <c r="A16" s="29">
        <v>19</v>
      </c>
      <c r="B16" s="25" t="s">
        <v>14</v>
      </c>
      <c r="C16" s="88">
        <v>3955</v>
      </c>
      <c r="D16" s="47">
        <v>1731616.829749675</v>
      </c>
      <c r="E16" s="317">
        <v>33268.479509035387</v>
      </c>
      <c r="F16" s="318">
        <v>-282630.19735595456</v>
      </c>
      <c r="G16" s="68">
        <v>1618017.8038297463</v>
      </c>
      <c r="H16" s="82">
        <f t="shared" si="18"/>
        <v>3349634.6335794213</v>
      </c>
      <c r="I16" s="89">
        <v>-74210</v>
      </c>
      <c r="J16" s="31">
        <v>651430.60210762883</v>
      </c>
      <c r="K16" s="27">
        <f t="shared" si="9"/>
        <v>3926855.23568705</v>
      </c>
      <c r="L16" s="28">
        <f>K16/C16</f>
        <v>992.88375112188373</v>
      </c>
      <c r="M16" s="28"/>
      <c r="N16" s="526">
        <f t="shared" si="10"/>
        <v>-4039455.1610237472</v>
      </c>
      <c r="O16" s="527">
        <f t="shared" si="11"/>
        <v>-0.50706725696899713</v>
      </c>
      <c r="P16" s="526">
        <f t="shared" si="12"/>
        <v>-1019.3189254910985</v>
      </c>
      <c r="Q16" s="46"/>
      <c r="R16" s="83">
        <f t="shared" si="13"/>
        <v>-0.44030826601333084</v>
      </c>
      <c r="S16" s="83">
        <f t="shared" si="14"/>
        <v>-0.68311555619702158</v>
      </c>
      <c r="T16" s="110"/>
      <c r="U16" s="49"/>
      <c r="V16" s="29">
        <v>19</v>
      </c>
      <c r="W16" s="25" t="s">
        <v>14</v>
      </c>
      <c r="X16" s="88">
        <v>3959</v>
      </c>
      <c r="Y16" s="47">
        <v>4074514.7540817368</v>
      </c>
      <c r="Z16" s="68">
        <v>1910270.1376301055</v>
      </c>
      <c r="AA16" s="82">
        <f t="shared" si="15"/>
        <v>5984784.8917118423</v>
      </c>
      <c r="AB16" s="89">
        <v>-74210</v>
      </c>
      <c r="AC16" s="31">
        <v>2055735.5049989549</v>
      </c>
      <c r="AD16" s="27">
        <f t="shared" si="16"/>
        <v>7966310.3967107972</v>
      </c>
      <c r="AE16" s="28">
        <f t="shared" si="17"/>
        <v>2012.2026766129823</v>
      </c>
    </row>
    <row r="17" spans="1:31" ht="14.4" x14ac:dyDescent="0.3">
      <c r="A17" s="29">
        <v>20</v>
      </c>
      <c r="B17" s="25" t="s">
        <v>15</v>
      </c>
      <c r="C17" s="88">
        <v>16467</v>
      </c>
      <c r="D17" s="47">
        <v>1067344.2661358481</v>
      </c>
      <c r="E17" s="317">
        <v>-1714207.2295931785</v>
      </c>
      <c r="F17" s="318">
        <v>-1810467.7290828938</v>
      </c>
      <c r="G17" s="68">
        <v>7401589.6200197628</v>
      </c>
      <c r="H17" s="82">
        <f t="shared" si="18"/>
        <v>8468933.8861556109</v>
      </c>
      <c r="I17" s="89">
        <v>-2659976</v>
      </c>
      <c r="J17" s="31">
        <v>2677553.2186256261</v>
      </c>
      <c r="K17" s="27">
        <f t="shared" si="9"/>
        <v>8486511.1047812365</v>
      </c>
      <c r="L17" s="28">
        <f>K17/C17</f>
        <v>515.364735822022</v>
      </c>
      <c r="M17" s="28"/>
      <c r="N17" s="526">
        <f t="shared" si="10"/>
        <v>-26772863.174824666</v>
      </c>
      <c r="O17" s="527">
        <f t="shared" si="11"/>
        <v>-0.75931191978951673</v>
      </c>
      <c r="P17" s="526">
        <f t="shared" si="12"/>
        <v>-1635.7776154442768</v>
      </c>
      <c r="Q17" s="46"/>
      <c r="R17" s="83">
        <f t="shared" si="13"/>
        <v>-0.71198439043618866</v>
      </c>
      <c r="S17" s="83">
        <f t="shared" si="14"/>
        <v>-0.68554583015919546</v>
      </c>
      <c r="T17" s="110"/>
      <c r="U17" s="49"/>
      <c r="V17" s="29">
        <v>20</v>
      </c>
      <c r="W17" s="25" t="s">
        <v>15</v>
      </c>
      <c r="X17" s="88">
        <v>16391</v>
      </c>
      <c r="Y17" s="47">
        <v>20039974.918429945</v>
      </c>
      <c r="Z17" s="68">
        <v>9364451.8033768572</v>
      </c>
      <c r="AA17" s="82">
        <f t="shared" si="15"/>
        <v>29404426.721806802</v>
      </c>
      <c r="AB17" s="89">
        <v>-2659976</v>
      </c>
      <c r="AC17" s="31">
        <v>8514923.5577991009</v>
      </c>
      <c r="AD17" s="27">
        <f t="shared" si="16"/>
        <v>35259374.279605903</v>
      </c>
      <c r="AE17" s="28">
        <f t="shared" si="17"/>
        <v>2151.1423512662986</v>
      </c>
    </row>
    <row r="18" spans="1:31" ht="14.4" x14ac:dyDescent="0.3">
      <c r="A18" s="29">
        <v>46</v>
      </c>
      <c r="B18" s="25" t="s">
        <v>16</v>
      </c>
      <c r="C18" s="88">
        <v>1362</v>
      </c>
      <c r="D18" s="47">
        <v>1290174.9544450911</v>
      </c>
      <c r="E18" s="317">
        <v>287606.2565008594</v>
      </c>
      <c r="F18" s="318">
        <v>251018.86551231984</v>
      </c>
      <c r="G18" s="68">
        <v>416340.4357510198</v>
      </c>
      <c r="H18" s="82">
        <f t="shared" si="18"/>
        <v>1706515.3901961108</v>
      </c>
      <c r="I18" s="89">
        <v>-336729</v>
      </c>
      <c r="J18" s="31">
        <v>288897.57748755929</v>
      </c>
      <c r="K18" s="27">
        <f t="shared" si="9"/>
        <v>1658683.9676836701</v>
      </c>
      <c r="L18" s="28">
        <f>K18/C18</f>
        <v>1217.8296385342658</v>
      </c>
      <c r="M18" s="28"/>
      <c r="N18" s="526">
        <f t="shared" si="10"/>
        <v>-4342203.829933729</v>
      </c>
      <c r="O18" s="527">
        <f t="shared" si="11"/>
        <v>-0.72359357088092258</v>
      </c>
      <c r="P18" s="526">
        <f t="shared" si="12"/>
        <v>-3165.5800017998463</v>
      </c>
      <c r="Q18" s="46"/>
      <c r="R18" s="83">
        <f t="shared" si="13"/>
        <v>-0.68261543545851266</v>
      </c>
      <c r="S18" s="83">
        <f t="shared" si="14"/>
        <v>-0.69931881585392186</v>
      </c>
      <c r="T18" s="110"/>
      <c r="U18" s="49"/>
      <c r="V18" s="29">
        <v>46</v>
      </c>
      <c r="W18" s="25" t="s">
        <v>16</v>
      </c>
      <c r="X18" s="88">
        <v>1369</v>
      </c>
      <c r="Y18" s="47">
        <v>4229922.4570265338</v>
      </c>
      <c r="Z18" s="68">
        <v>1146884.0447686769</v>
      </c>
      <c r="AA18" s="82">
        <f t="shared" si="15"/>
        <v>5376806.5017952109</v>
      </c>
      <c r="AB18" s="89">
        <v>-336729</v>
      </c>
      <c r="AC18" s="31">
        <v>960810.29582218861</v>
      </c>
      <c r="AD18" s="27">
        <f t="shared" si="16"/>
        <v>6000887.7976173991</v>
      </c>
      <c r="AE18" s="28">
        <f t="shared" si="17"/>
        <v>4383.4096403341118</v>
      </c>
    </row>
    <row r="19" spans="1:31" ht="14.4" x14ac:dyDescent="0.3">
      <c r="A19" s="29">
        <v>47</v>
      </c>
      <c r="B19" s="25" t="s">
        <v>17</v>
      </c>
      <c r="C19" s="88">
        <v>1789</v>
      </c>
      <c r="D19" s="47">
        <v>2715905.906374611</v>
      </c>
      <c r="E19" s="317">
        <v>-51229.996352340473</v>
      </c>
      <c r="F19" s="318">
        <v>661688.988545798</v>
      </c>
      <c r="G19" s="68">
        <v>612550.75666298508</v>
      </c>
      <c r="H19" s="82">
        <f t="shared" si="18"/>
        <v>3328456.6630375963</v>
      </c>
      <c r="I19" s="89">
        <v>-36544</v>
      </c>
      <c r="J19" s="31">
        <v>375457.77281592187</v>
      </c>
      <c r="K19" s="27">
        <f t="shared" si="9"/>
        <v>3667370.4358535181</v>
      </c>
      <c r="L19" s="28">
        <f>K19/C19</f>
        <v>2049.9555259102954</v>
      </c>
      <c r="M19" s="28"/>
      <c r="N19" s="526">
        <f t="shared" si="10"/>
        <v>-6184537.0092268474</v>
      </c>
      <c r="O19" s="527">
        <f t="shared" si="11"/>
        <v>-0.62775021423035682</v>
      </c>
      <c r="P19" s="526">
        <f t="shared" si="12"/>
        <v>-3399.1083264571635</v>
      </c>
      <c r="Q19" s="46"/>
      <c r="R19" s="83">
        <f t="shared" si="13"/>
        <v>-0.61554929140159365</v>
      </c>
      <c r="S19" s="83">
        <f t="shared" si="14"/>
        <v>-0.69493759327641136</v>
      </c>
      <c r="T19" s="110"/>
      <c r="U19" s="49"/>
      <c r="V19" s="29">
        <v>47</v>
      </c>
      <c r="W19" s="25" t="s">
        <v>17</v>
      </c>
      <c r="X19" s="88">
        <v>1808</v>
      </c>
      <c r="Y19" s="47">
        <v>7024898.7477003727</v>
      </c>
      <c r="Z19" s="68">
        <v>1632795.4341419926</v>
      </c>
      <c r="AA19" s="82">
        <f t="shared" si="15"/>
        <v>8657694.1818423644</v>
      </c>
      <c r="AB19" s="89">
        <v>-36544</v>
      </c>
      <c r="AC19" s="31">
        <v>1230757.2632380009</v>
      </c>
      <c r="AD19" s="27">
        <f t="shared" si="16"/>
        <v>9851907.445080366</v>
      </c>
      <c r="AE19" s="28">
        <f t="shared" si="17"/>
        <v>5449.0638523674588</v>
      </c>
    </row>
    <row r="20" spans="1:31" ht="14.4" x14ac:dyDescent="0.3">
      <c r="A20" s="29">
        <v>49</v>
      </c>
      <c r="B20" s="25" t="s">
        <v>18</v>
      </c>
      <c r="C20" s="88">
        <v>297132</v>
      </c>
      <c r="D20" s="47">
        <v>347256058.32994604</v>
      </c>
      <c r="E20" s="317">
        <v>86211520.689616755</v>
      </c>
      <c r="F20" s="318">
        <v>31016317.082619712</v>
      </c>
      <c r="G20" s="68">
        <v>-22694712.033459313</v>
      </c>
      <c r="H20" s="82">
        <f t="shared" si="18"/>
        <v>324561346.29648674</v>
      </c>
      <c r="I20" s="89">
        <v>-77253</v>
      </c>
      <c r="J20" s="31">
        <v>27907391.055013962</v>
      </c>
      <c r="K20" s="27">
        <f t="shared" si="9"/>
        <v>352391484.35150069</v>
      </c>
      <c r="L20" s="28">
        <f>K20/C20</f>
        <v>1185.9762137753614</v>
      </c>
      <c r="M20" s="28"/>
      <c r="N20" s="526">
        <f t="shared" si="10"/>
        <v>190693054.58746168</v>
      </c>
      <c r="O20" s="527">
        <f t="shared" si="11"/>
        <v>1.1793129646696849</v>
      </c>
      <c r="P20" s="526">
        <f t="shared" si="12"/>
        <v>633.71993375774161</v>
      </c>
      <c r="Q20" s="46"/>
      <c r="R20" s="83">
        <f t="shared" si="13"/>
        <v>3.7883342769230142</v>
      </c>
      <c r="S20" s="83">
        <f t="shared" si="14"/>
        <v>-0.70309391535740695</v>
      </c>
      <c r="T20" s="110"/>
      <c r="U20" s="49"/>
      <c r="V20" s="29">
        <v>49</v>
      </c>
      <c r="W20" s="25" t="s">
        <v>18</v>
      </c>
      <c r="X20" s="88">
        <v>292796</v>
      </c>
      <c r="Y20" s="47">
        <v>244023265.95030218</v>
      </c>
      <c r="Z20" s="68">
        <v>-176241584.98857743</v>
      </c>
      <c r="AA20" s="82">
        <f t="shared" si="15"/>
        <v>67781680.961724758</v>
      </c>
      <c r="AB20" s="89">
        <v>-77253</v>
      </c>
      <c r="AC20" s="31">
        <v>93994001.802314252</v>
      </c>
      <c r="AD20" s="27">
        <f t="shared" si="16"/>
        <v>161698429.76403901</v>
      </c>
      <c r="AE20" s="28">
        <f t="shared" si="17"/>
        <v>552.25628001761982</v>
      </c>
    </row>
    <row r="21" spans="1:31" ht="14.4" x14ac:dyDescent="0.3">
      <c r="A21" s="29">
        <v>50</v>
      </c>
      <c r="B21" s="25" t="s">
        <v>19</v>
      </c>
      <c r="C21" s="88">
        <v>11417</v>
      </c>
      <c r="D21" s="47">
        <v>3544814.0425720122</v>
      </c>
      <c r="E21" s="317">
        <v>628306.45732506737</v>
      </c>
      <c r="F21" s="318">
        <v>418013.66582588805</v>
      </c>
      <c r="G21" s="68">
        <v>3074421.2012655535</v>
      </c>
      <c r="H21" s="82">
        <f t="shared" si="18"/>
        <v>6619235.2438375652</v>
      </c>
      <c r="I21" s="89">
        <v>-1324551</v>
      </c>
      <c r="J21" s="31">
        <v>1979966.8716145689</v>
      </c>
      <c r="K21" s="27">
        <f t="shared" si="9"/>
        <v>7274651.1154521341</v>
      </c>
      <c r="L21" s="28">
        <f>K21/C21</f>
        <v>637.17711443042253</v>
      </c>
      <c r="M21" s="28"/>
      <c r="N21" s="526">
        <f t="shared" si="10"/>
        <v>-19754174.670240957</v>
      </c>
      <c r="O21" s="527">
        <f t="shared" si="11"/>
        <v>-0.73085582136894922</v>
      </c>
      <c r="P21" s="526">
        <f t="shared" si="12"/>
        <v>-1716.6351110936644</v>
      </c>
      <c r="Q21" s="46"/>
      <c r="R21" s="83">
        <f t="shared" si="13"/>
        <v>-0.6990330524680376</v>
      </c>
      <c r="S21" s="83">
        <f t="shared" si="14"/>
        <v>-0.68869164804087468</v>
      </c>
      <c r="T21" s="110"/>
      <c r="U21" s="49"/>
      <c r="V21" s="29">
        <v>50</v>
      </c>
      <c r="W21" s="25" t="s">
        <v>19</v>
      </c>
      <c r="X21" s="88">
        <v>11483</v>
      </c>
      <c r="Y21" s="47">
        <v>17516146.409014266</v>
      </c>
      <c r="Z21" s="68">
        <v>4477083.4061454516</v>
      </c>
      <c r="AA21" s="82">
        <f t="shared" si="15"/>
        <v>21993229.815159716</v>
      </c>
      <c r="AB21" s="89">
        <v>-1324551</v>
      </c>
      <c r="AC21" s="31">
        <v>6360146.9705333756</v>
      </c>
      <c r="AD21" s="27">
        <f t="shared" si="16"/>
        <v>27028825.78569309</v>
      </c>
      <c r="AE21" s="28">
        <f t="shared" si="17"/>
        <v>2353.8122255240869</v>
      </c>
    </row>
    <row r="22" spans="1:31" ht="14.4" x14ac:dyDescent="0.3">
      <c r="A22" s="29">
        <v>51</v>
      </c>
      <c r="B22" s="25" t="s">
        <v>20</v>
      </c>
      <c r="C22" s="88">
        <v>9334</v>
      </c>
      <c r="D22" s="47">
        <v>-5027282.5093091857</v>
      </c>
      <c r="E22" s="317">
        <v>-4112808.4434275771</v>
      </c>
      <c r="F22" s="317">
        <v>-4570243.0447092988</v>
      </c>
      <c r="G22" s="68">
        <v>-155498.66833831428</v>
      </c>
      <c r="H22" s="82">
        <f t="shared" si="18"/>
        <v>-5182781.1776475003</v>
      </c>
      <c r="I22" s="89">
        <v>-914679</v>
      </c>
      <c r="J22" s="31">
        <v>1701270.0394865153</v>
      </c>
      <c r="K22" s="27">
        <f t="shared" si="9"/>
        <v>-4396190.138160985</v>
      </c>
      <c r="L22" s="28">
        <f>K22/C22</f>
        <v>-470.98673003653147</v>
      </c>
      <c r="M22" s="28"/>
      <c r="N22" s="526">
        <f t="shared" si="10"/>
        <v>-18309743.463494278</v>
      </c>
      <c r="O22" s="527">
        <f t="shared" si="11"/>
        <v>-1.3159645875763857</v>
      </c>
      <c r="P22" s="526">
        <f t="shared" si="12"/>
        <v>-1943.0088761784375</v>
      </c>
      <c r="Q22" s="46"/>
      <c r="R22" s="83">
        <f t="shared" si="13"/>
        <v>-1.5562910872576503</v>
      </c>
      <c r="S22" s="83">
        <f t="shared" si="14"/>
        <v>-0.69132700965755856</v>
      </c>
      <c r="T22" s="110"/>
      <c r="U22" s="49"/>
      <c r="V22" s="29">
        <v>51</v>
      </c>
      <c r="W22" s="25" t="s">
        <v>20</v>
      </c>
      <c r="X22" s="88">
        <v>9452</v>
      </c>
      <c r="Y22" s="47">
        <v>11927662.862112932</v>
      </c>
      <c r="Z22" s="68">
        <v>-2610991.6150558032</v>
      </c>
      <c r="AA22" s="82">
        <f t="shared" si="15"/>
        <v>9316671.2470571287</v>
      </c>
      <c r="AB22" s="89">
        <v>-914679</v>
      </c>
      <c r="AC22" s="31">
        <v>5511561.0782761667</v>
      </c>
      <c r="AD22" s="27">
        <f t="shared" si="16"/>
        <v>13913553.325333295</v>
      </c>
      <c r="AE22" s="28">
        <f t="shared" si="17"/>
        <v>1472.022146141906</v>
      </c>
    </row>
    <row r="23" spans="1:31" ht="14.4" x14ac:dyDescent="0.3">
      <c r="A23" s="29">
        <v>52</v>
      </c>
      <c r="B23" s="25" t="s">
        <v>21</v>
      </c>
      <c r="C23" s="88">
        <v>2404</v>
      </c>
      <c r="D23" s="47">
        <v>2174105.8941580127</v>
      </c>
      <c r="E23" s="317">
        <v>699286.65500140435</v>
      </c>
      <c r="F23" s="318">
        <v>368478.99197772512</v>
      </c>
      <c r="G23" s="68">
        <v>1103670.5933503846</v>
      </c>
      <c r="H23" s="82">
        <f t="shared" si="18"/>
        <v>3277776.4875083975</v>
      </c>
      <c r="I23" s="463">
        <v>293110</v>
      </c>
      <c r="J23" s="31">
        <v>529387.57489993924</v>
      </c>
      <c r="K23" s="27">
        <f t="shared" si="9"/>
        <v>4100274.0624083369</v>
      </c>
      <c r="L23" s="28">
        <f>K23/C23</f>
        <v>1705.604851251388</v>
      </c>
      <c r="M23" s="28"/>
      <c r="N23" s="526">
        <f t="shared" si="10"/>
        <v>-6086166.8859214894</v>
      </c>
      <c r="O23" s="527">
        <f t="shared" si="11"/>
        <v>-0.59747726578824178</v>
      </c>
      <c r="P23" s="526">
        <f t="shared" si="12"/>
        <v>-2524.6447120085068</v>
      </c>
      <c r="Q23" s="46"/>
      <c r="R23" s="83">
        <f t="shared" si="13"/>
        <v>-0.59895759608731325</v>
      </c>
      <c r="S23" s="83">
        <f t="shared" si="14"/>
        <v>-0.69225034600745183</v>
      </c>
      <c r="T23" s="110"/>
      <c r="U23" s="49"/>
      <c r="V23" s="29">
        <v>52</v>
      </c>
      <c r="W23" s="25" t="s">
        <v>21</v>
      </c>
      <c r="X23" s="88">
        <v>2408</v>
      </c>
      <c r="Y23" s="47">
        <v>5914582.6635030704</v>
      </c>
      <c r="Z23" s="68">
        <v>2258559.2674485035</v>
      </c>
      <c r="AA23" s="82">
        <f t="shared" si="15"/>
        <v>8173141.9309515739</v>
      </c>
      <c r="AB23" s="463">
        <v>293110</v>
      </c>
      <c r="AC23" s="31">
        <v>1720189.0173782543</v>
      </c>
      <c r="AD23" s="27">
        <f t="shared" si="16"/>
        <v>10186440.948329827</v>
      </c>
      <c r="AE23" s="28">
        <f t="shared" si="17"/>
        <v>4230.2495632598948</v>
      </c>
    </row>
    <row r="24" spans="1:31" ht="14.4" x14ac:dyDescent="0.3">
      <c r="A24" s="29">
        <v>61</v>
      </c>
      <c r="B24" s="25" t="s">
        <v>22</v>
      </c>
      <c r="C24" s="88">
        <v>16573</v>
      </c>
      <c r="D24" s="47">
        <v>2941084.3823466646</v>
      </c>
      <c r="E24" s="317">
        <v>1546169.1417286361</v>
      </c>
      <c r="F24" s="318">
        <v>2133623.5484488965</v>
      </c>
      <c r="G24" s="68">
        <v>5815329.5309972158</v>
      </c>
      <c r="H24" s="82">
        <f t="shared" si="18"/>
        <v>8756413.9133438803</v>
      </c>
      <c r="I24" s="89">
        <v>966312</v>
      </c>
      <c r="J24" s="31">
        <v>2840372.3711904571</v>
      </c>
      <c r="K24" s="27">
        <f t="shared" si="9"/>
        <v>12563098.284534337</v>
      </c>
      <c r="L24" s="28">
        <f>K24/C24</f>
        <v>758.04611624535914</v>
      </c>
      <c r="M24" s="28"/>
      <c r="N24" s="526">
        <f t="shared" si="10"/>
        <v>-37352745.42420654</v>
      </c>
      <c r="O24" s="527">
        <f t="shared" si="11"/>
        <v>-0.74831441580272473</v>
      </c>
      <c r="P24" s="526">
        <f t="shared" si="12"/>
        <v>-2213.1350568939788</v>
      </c>
      <c r="Q24" s="46"/>
      <c r="R24" s="83">
        <f t="shared" si="13"/>
        <v>-0.77851013805280922</v>
      </c>
      <c r="S24" s="83">
        <f t="shared" si="14"/>
        <v>-0.69832630017165531</v>
      </c>
      <c r="T24" s="110"/>
      <c r="U24" s="49"/>
      <c r="V24" s="29">
        <v>61</v>
      </c>
      <c r="W24" s="25" t="s">
        <v>22</v>
      </c>
      <c r="X24" s="88">
        <v>16800</v>
      </c>
      <c r="Y24" s="47">
        <v>29498676.048106112</v>
      </c>
      <c r="Z24" s="68">
        <v>10035476.153549271</v>
      </c>
      <c r="AA24" s="82">
        <f t="shared" si="15"/>
        <v>39534152.20165538</v>
      </c>
      <c r="AB24" s="89">
        <v>966312</v>
      </c>
      <c r="AC24" s="31">
        <v>9415379.5070854928</v>
      </c>
      <c r="AD24" s="27">
        <f t="shared" si="16"/>
        <v>49915843.708740875</v>
      </c>
      <c r="AE24" s="28">
        <f t="shared" si="17"/>
        <v>2971.1811731393377</v>
      </c>
    </row>
    <row r="25" spans="1:31" ht="14.4" x14ac:dyDescent="0.3">
      <c r="A25" s="29">
        <v>69</v>
      </c>
      <c r="B25" s="25" t="s">
        <v>23</v>
      </c>
      <c r="C25" s="88">
        <v>6802</v>
      </c>
      <c r="D25" s="47">
        <v>468047.76470447518</v>
      </c>
      <c r="E25" s="317">
        <v>-1514006.079808255</v>
      </c>
      <c r="F25" s="318">
        <v>-1730207.9637557166</v>
      </c>
      <c r="G25" s="68">
        <v>3670348.3936239062</v>
      </c>
      <c r="H25" s="82">
        <f t="shared" si="18"/>
        <v>4138396.1583283814</v>
      </c>
      <c r="I25" s="89">
        <v>834691</v>
      </c>
      <c r="J25" s="31">
        <v>1296687.9752217736</v>
      </c>
      <c r="K25" s="27">
        <f t="shared" si="9"/>
        <v>6269775.133550155</v>
      </c>
      <c r="L25" s="28">
        <f>K25/C25</f>
        <v>921.75465062483897</v>
      </c>
      <c r="M25" s="28"/>
      <c r="N25" s="526">
        <f t="shared" si="10"/>
        <v>-20756637.292066067</v>
      </c>
      <c r="O25" s="527">
        <f t="shared" si="11"/>
        <v>-0.76801304461677178</v>
      </c>
      <c r="P25" s="526">
        <f t="shared" si="12"/>
        <v>-2997.3886825561676</v>
      </c>
      <c r="Q25" s="46"/>
      <c r="R25" s="83">
        <f t="shared" si="13"/>
        <v>-0.81121455270692022</v>
      </c>
      <c r="S25" s="83">
        <f t="shared" si="14"/>
        <v>-0.69636586213833063</v>
      </c>
      <c r="T25" s="110"/>
      <c r="U25" s="49"/>
      <c r="V25" s="29">
        <v>69</v>
      </c>
      <c r="W25" s="25" t="s">
        <v>23</v>
      </c>
      <c r="X25" s="88">
        <v>6896</v>
      </c>
      <c r="Y25" s="47">
        <v>15127692.416044025</v>
      </c>
      <c r="Z25" s="68">
        <v>6793468.4449609723</v>
      </c>
      <c r="AA25" s="82">
        <f t="shared" si="15"/>
        <v>21921160.861004997</v>
      </c>
      <c r="AB25" s="89">
        <v>834691</v>
      </c>
      <c r="AC25" s="31">
        <v>4270560.5646112263</v>
      </c>
      <c r="AD25" s="27">
        <f t="shared" si="16"/>
        <v>27026412.425616223</v>
      </c>
      <c r="AE25" s="28">
        <f t="shared" si="17"/>
        <v>3919.1433331810067</v>
      </c>
    </row>
    <row r="26" spans="1:31" ht="14.4" x14ac:dyDescent="0.3">
      <c r="A26" s="29">
        <v>71</v>
      </c>
      <c r="B26" s="25" t="s">
        <v>24</v>
      </c>
      <c r="C26" s="88">
        <v>6613</v>
      </c>
      <c r="D26" s="47">
        <v>4211689.9673598092</v>
      </c>
      <c r="E26" s="317">
        <v>16197.520077027812</v>
      </c>
      <c r="F26" s="318">
        <v>-637115.25324471691</v>
      </c>
      <c r="G26" s="68">
        <v>3863989.1742312247</v>
      </c>
      <c r="H26" s="82">
        <f t="shared" si="18"/>
        <v>8075679.1415910339</v>
      </c>
      <c r="I26" s="89">
        <v>398312</v>
      </c>
      <c r="J26" s="31">
        <v>1270582.7333546693</v>
      </c>
      <c r="K26" s="27">
        <f t="shared" si="9"/>
        <v>9744573.8749457039</v>
      </c>
      <c r="L26" s="28">
        <f>K26/C26</f>
        <v>1473.548143799441</v>
      </c>
      <c r="M26" s="28"/>
      <c r="N26" s="526">
        <f t="shared" si="10"/>
        <v>-18537771.855917063</v>
      </c>
      <c r="O26" s="527">
        <f t="shared" si="11"/>
        <v>-0.65545383089239106</v>
      </c>
      <c r="P26" s="526">
        <f t="shared" si="12"/>
        <v>-2768.5916088423419</v>
      </c>
      <c r="Q26" s="46"/>
      <c r="R26" s="83">
        <f t="shared" si="13"/>
        <v>-0.65912571537333675</v>
      </c>
      <c r="S26" s="83">
        <f t="shared" si="14"/>
        <v>-0.69697208724568638</v>
      </c>
      <c r="T26" s="110"/>
      <c r="U26" s="49"/>
      <c r="V26" s="29">
        <v>71</v>
      </c>
      <c r="W26" s="25" t="s">
        <v>24</v>
      </c>
      <c r="X26" s="88">
        <v>6667</v>
      </c>
      <c r="Y26" s="47">
        <v>16455101.293465944</v>
      </c>
      <c r="Z26" s="68">
        <v>7235976.3436629036</v>
      </c>
      <c r="AA26" s="82">
        <f t="shared" si="15"/>
        <v>23691077.637128849</v>
      </c>
      <c r="AB26" s="89">
        <v>398312</v>
      </c>
      <c r="AC26" s="31">
        <v>4192956.0937339189</v>
      </c>
      <c r="AD26" s="27">
        <f t="shared" si="16"/>
        <v>28282345.730862767</v>
      </c>
      <c r="AE26" s="28">
        <f t="shared" si="17"/>
        <v>4242.1397526417832</v>
      </c>
    </row>
    <row r="27" spans="1:31" ht="14.4" x14ac:dyDescent="0.3">
      <c r="A27" s="29">
        <v>72</v>
      </c>
      <c r="B27" s="25" t="s">
        <v>25</v>
      </c>
      <c r="C27" s="88">
        <v>950</v>
      </c>
      <c r="D27" s="47">
        <v>1225564.4722056508</v>
      </c>
      <c r="E27" s="317">
        <v>-51925.98084717201</v>
      </c>
      <c r="F27" s="318">
        <v>-2094.3321891822666</v>
      </c>
      <c r="G27" s="68">
        <v>322800.60287673643</v>
      </c>
      <c r="H27" s="82">
        <f t="shared" si="18"/>
        <v>1548365.0750823873</v>
      </c>
      <c r="I27" s="89">
        <v>-235405</v>
      </c>
      <c r="J27" s="31">
        <v>159894.60177000068</v>
      </c>
      <c r="K27" s="27">
        <f t="shared" si="9"/>
        <v>1472854.6768523881</v>
      </c>
      <c r="L27" s="28">
        <f>K27/C27</f>
        <v>1550.3733440551453</v>
      </c>
      <c r="M27" s="28"/>
      <c r="N27" s="526">
        <f t="shared" si="10"/>
        <v>-2485509.2362651527</v>
      </c>
      <c r="O27" s="527">
        <f t="shared" si="11"/>
        <v>-0.62791327195270619</v>
      </c>
      <c r="P27" s="526">
        <f t="shared" si="12"/>
        <v>-2620.7161323595446</v>
      </c>
      <c r="Q27" s="46"/>
      <c r="R27" s="83">
        <f t="shared" si="13"/>
        <v>-0.57806595795034421</v>
      </c>
      <c r="S27" s="83">
        <f t="shared" si="14"/>
        <v>-0.69490641878123549</v>
      </c>
      <c r="T27" s="110"/>
      <c r="U27" s="49"/>
      <c r="V27" s="29">
        <v>72</v>
      </c>
      <c r="W27" s="25" t="s">
        <v>25</v>
      </c>
      <c r="X27" s="88">
        <v>949</v>
      </c>
      <c r="Y27" s="47">
        <v>3158413.2462645438</v>
      </c>
      <c r="Z27" s="68">
        <v>511271.87219803873</v>
      </c>
      <c r="AA27" s="82">
        <f t="shared" si="15"/>
        <v>3669685.1184625826</v>
      </c>
      <c r="AB27" s="89">
        <v>-235405</v>
      </c>
      <c r="AC27" s="31">
        <v>524083.79465495783</v>
      </c>
      <c r="AD27" s="27">
        <f t="shared" si="16"/>
        <v>3958363.9131175405</v>
      </c>
      <c r="AE27" s="28">
        <f t="shared" si="17"/>
        <v>4171.0894764146897</v>
      </c>
    </row>
    <row r="28" spans="1:31" ht="14.4" x14ac:dyDescent="0.3">
      <c r="A28" s="29">
        <v>74</v>
      </c>
      <c r="B28" s="25" t="s">
        <v>26</v>
      </c>
      <c r="C28" s="88">
        <v>1083</v>
      </c>
      <c r="D28" s="47">
        <v>865644.01838520425</v>
      </c>
      <c r="E28" s="317">
        <v>234042.88213997387</v>
      </c>
      <c r="F28" s="318">
        <v>101037.00889135765</v>
      </c>
      <c r="G28" s="68">
        <v>460960.12279707257</v>
      </c>
      <c r="H28" s="82">
        <f t="shared" si="18"/>
        <v>1326604.1411822769</v>
      </c>
      <c r="I28" s="89">
        <v>-308048</v>
      </c>
      <c r="J28" s="31">
        <v>255906.78443691268</v>
      </c>
      <c r="K28" s="27">
        <f t="shared" si="9"/>
        <v>1274462.9256191896</v>
      </c>
      <c r="L28" s="28">
        <f>K28/C28</f>
        <v>1176.7894050038685</v>
      </c>
      <c r="M28" s="28"/>
      <c r="N28" s="526">
        <f t="shared" si="10"/>
        <v>-3556314.1225416744</v>
      </c>
      <c r="O28" s="527">
        <f t="shared" si="11"/>
        <v>-0.73617848372770722</v>
      </c>
      <c r="P28" s="526">
        <f t="shared" si="12"/>
        <v>-3202.881536211783</v>
      </c>
      <c r="Q28" s="46"/>
      <c r="R28" s="83">
        <f t="shared" si="13"/>
        <v>-0.69087841310254627</v>
      </c>
      <c r="S28" s="83">
        <f t="shared" si="14"/>
        <v>-0.69797253972411666</v>
      </c>
      <c r="T28" s="110"/>
      <c r="U28" s="49"/>
      <c r="V28" s="29">
        <v>74</v>
      </c>
      <c r="W28" s="25" t="s">
        <v>26</v>
      </c>
      <c r="X28" s="88">
        <v>1103</v>
      </c>
      <c r="Y28" s="47">
        <v>3159446.4136417666</v>
      </c>
      <c r="Z28" s="68">
        <v>1132082.2191429664</v>
      </c>
      <c r="AA28" s="82">
        <f t="shared" si="15"/>
        <v>4291528.6327847335</v>
      </c>
      <c r="AB28" s="89">
        <v>-308048</v>
      </c>
      <c r="AC28" s="31">
        <v>847296.41537613072</v>
      </c>
      <c r="AD28" s="27">
        <f t="shared" si="16"/>
        <v>4830777.048160864</v>
      </c>
      <c r="AE28" s="28">
        <f t="shared" si="17"/>
        <v>4379.6709412156515</v>
      </c>
    </row>
    <row r="29" spans="1:31" ht="14.4" x14ac:dyDescent="0.3">
      <c r="A29" s="29">
        <v>75</v>
      </c>
      <c r="B29" s="25" t="s">
        <v>27</v>
      </c>
      <c r="C29" s="88">
        <v>19702</v>
      </c>
      <c r="D29" s="47">
        <v>2091180.1228311029</v>
      </c>
      <c r="E29" s="317">
        <v>-478063.67031347757</v>
      </c>
      <c r="F29" s="318">
        <v>1344675.0795458322</v>
      </c>
      <c r="G29" s="68">
        <v>-255283.85884410283</v>
      </c>
      <c r="H29" s="82">
        <f t="shared" si="18"/>
        <v>1835896.2639870001</v>
      </c>
      <c r="I29" s="89">
        <v>-1667493</v>
      </c>
      <c r="J29" s="31">
        <v>3124606.7484752899</v>
      </c>
      <c r="K29" s="27">
        <f t="shared" si="9"/>
        <v>3293010.01246229</v>
      </c>
      <c r="L29" s="28">
        <f>K29/C29</f>
        <v>167.14090003361537</v>
      </c>
      <c r="M29" s="28"/>
      <c r="N29" s="526">
        <f t="shared" si="10"/>
        <v>-38987668.694211736</v>
      </c>
      <c r="O29" s="527">
        <f t="shared" si="11"/>
        <v>-0.92211548836980983</v>
      </c>
      <c r="P29" s="526">
        <f t="shared" si="12"/>
        <v>-1959.9747968358329</v>
      </c>
      <c r="Q29" s="46"/>
      <c r="R29" s="83">
        <f t="shared" si="13"/>
        <v>-0.94576574805808222</v>
      </c>
      <c r="S29" s="83">
        <f t="shared" si="14"/>
        <v>-0.69053921796654283</v>
      </c>
      <c r="T29" s="110"/>
      <c r="U29" s="49"/>
      <c r="V29" s="29">
        <v>75</v>
      </c>
      <c r="W29" s="25" t="s">
        <v>27</v>
      </c>
      <c r="X29" s="88">
        <v>19877</v>
      </c>
      <c r="Y29" s="47">
        <v>33632295.944501802</v>
      </c>
      <c r="Z29" s="68">
        <v>218936.40868259064</v>
      </c>
      <c r="AA29" s="82">
        <f t="shared" si="15"/>
        <v>33851232.353184395</v>
      </c>
      <c r="AB29" s="89">
        <v>-1667493</v>
      </c>
      <c r="AC29" s="31">
        <v>10096939.353489628</v>
      </c>
      <c r="AD29" s="27">
        <f t="shared" si="16"/>
        <v>42280678.706674024</v>
      </c>
      <c r="AE29" s="28">
        <f t="shared" si="17"/>
        <v>2127.1156968694481</v>
      </c>
    </row>
    <row r="30" spans="1:31" ht="14.4" x14ac:dyDescent="0.3">
      <c r="A30" s="29">
        <v>77</v>
      </c>
      <c r="B30" s="25" t="s">
        <v>28</v>
      </c>
      <c r="C30" s="88">
        <v>4683</v>
      </c>
      <c r="D30" s="47">
        <v>1004575.9096209249</v>
      </c>
      <c r="E30" s="317">
        <v>30098.38071286754</v>
      </c>
      <c r="F30" s="318">
        <v>22914.591225701341</v>
      </c>
      <c r="G30" s="68">
        <v>2617113.1107663028</v>
      </c>
      <c r="H30" s="82">
        <f t="shared" si="18"/>
        <v>3621689.0203872276</v>
      </c>
      <c r="I30" s="89">
        <v>252765</v>
      </c>
      <c r="J30" s="31">
        <v>1017509.1689744976</v>
      </c>
      <c r="K30" s="27">
        <f t="shared" si="9"/>
        <v>4891963.189361725</v>
      </c>
      <c r="L30" s="28">
        <f>K30/C30</f>
        <v>1044.6216505149957</v>
      </c>
      <c r="M30" s="28"/>
      <c r="N30" s="526">
        <f t="shared" si="10"/>
        <v>-15020246.440897074</v>
      </c>
      <c r="O30" s="527">
        <f t="shared" si="11"/>
        <v>-0.75432343872435692</v>
      </c>
      <c r="P30" s="526">
        <f t="shared" si="12"/>
        <v>-3119.370325699726</v>
      </c>
      <c r="Q30" s="46"/>
      <c r="R30" s="83">
        <f t="shared" si="13"/>
        <v>-0.7783695365694594</v>
      </c>
      <c r="S30" s="83">
        <f t="shared" si="14"/>
        <v>-0.69336700624686953</v>
      </c>
      <c r="T30" s="110"/>
      <c r="U30" s="49"/>
      <c r="V30" s="29">
        <v>77</v>
      </c>
      <c r="W30" s="25" t="s">
        <v>28</v>
      </c>
      <c r="X30" s="88">
        <v>4782</v>
      </c>
      <c r="Y30" s="47">
        <v>11237030.776750557</v>
      </c>
      <c r="Z30" s="68">
        <v>5104084.8096556021</v>
      </c>
      <c r="AA30" s="82">
        <f t="shared" si="15"/>
        <v>16341115.58640616</v>
      </c>
      <c r="AB30" s="89">
        <v>252765</v>
      </c>
      <c r="AC30" s="31">
        <v>3318329.0438526385</v>
      </c>
      <c r="AD30" s="27">
        <f t="shared" si="16"/>
        <v>19912209.630258799</v>
      </c>
      <c r="AE30" s="28">
        <f t="shared" si="17"/>
        <v>4163.9919762147219</v>
      </c>
    </row>
    <row r="31" spans="1:31" ht="14.4" x14ac:dyDescent="0.3">
      <c r="A31" s="29">
        <v>78</v>
      </c>
      <c r="B31" s="25" t="s">
        <v>29</v>
      </c>
      <c r="C31" s="88">
        <v>7979</v>
      </c>
      <c r="D31" s="47">
        <v>-1276789.3110254556</v>
      </c>
      <c r="E31" s="317">
        <v>-1860289.7639129411</v>
      </c>
      <c r="F31" s="318">
        <v>-558577.61072941707</v>
      </c>
      <c r="G31" s="68">
        <v>-68244.781437640821</v>
      </c>
      <c r="H31" s="82">
        <f t="shared" si="18"/>
        <v>-1345034.0924630964</v>
      </c>
      <c r="I31" s="89">
        <v>-482933</v>
      </c>
      <c r="J31" s="31">
        <v>1170750.9230266006</v>
      </c>
      <c r="K31" s="27">
        <f t="shared" si="9"/>
        <v>-657216.16943649575</v>
      </c>
      <c r="L31" s="28">
        <f>K31/C31</f>
        <v>-82.36823780379693</v>
      </c>
      <c r="M31" s="28"/>
      <c r="N31" s="526">
        <f t="shared" si="10"/>
        <v>-16150062.8146776</v>
      </c>
      <c r="O31" s="527">
        <f t="shared" si="11"/>
        <v>-1.0424206205925604</v>
      </c>
      <c r="P31" s="526">
        <f t="shared" si="12"/>
        <v>-2008.8599867768266</v>
      </c>
      <c r="Q31" s="46"/>
      <c r="R31" s="83">
        <f t="shared" si="13"/>
        <v>-1.1114334542001629</v>
      </c>
      <c r="S31" s="83">
        <f t="shared" si="14"/>
        <v>-0.70022942374661934</v>
      </c>
      <c r="T31" s="110"/>
      <c r="U31" s="49"/>
      <c r="V31" s="29">
        <v>78</v>
      </c>
      <c r="W31" s="25" t="s">
        <v>29</v>
      </c>
      <c r="X31" s="88">
        <v>8042</v>
      </c>
      <c r="Y31" s="47">
        <v>12600643.79672694</v>
      </c>
      <c r="Z31" s="68">
        <v>-530353.93523641035</v>
      </c>
      <c r="AA31" s="82">
        <f t="shared" si="15"/>
        <v>12070289.861490529</v>
      </c>
      <c r="AB31" s="89">
        <v>-482933</v>
      </c>
      <c r="AC31" s="31">
        <v>3905489.7837505746</v>
      </c>
      <c r="AD31" s="27">
        <f t="shared" si="16"/>
        <v>15492846.645241104</v>
      </c>
      <c r="AE31" s="28">
        <f t="shared" si="17"/>
        <v>1926.4917489730296</v>
      </c>
    </row>
    <row r="32" spans="1:31" ht="14.4" x14ac:dyDescent="0.3">
      <c r="A32" s="29">
        <v>79</v>
      </c>
      <c r="B32" s="25" t="s">
        <v>30</v>
      </c>
      <c r="C32" s="88">
        <v>6785</v>
      </c>
      <c r="D32" s="47">
        <v>-1507925.7527561781</v>
      </c>
      <c r="E32" s="317">
        <v>-955835.02731453779</v>
      </c>
      <c r="F32" s="318">
        <v>-890222.46590594621</v>
      </c>
      <c r="G32" s="68">
        <v>-469678.14554069709</v>
      </c>
      <c r="H32" s="82">
        <f t="shared" si="18"/>
        <v>-1977603.8982968752</v>
      </c>
      <c r="I32" s="89">
        <v>-374540</v>
      </c>
      <c r="J32" s="31">
        <v>1046810.3326505848</v>
      </c>
      <c r="K32" s="27">
        <f t="shared" si="9"/>
        <v>-1305333.5656462903</v>
      </c>
      <c r="L32" s="28">
        <f>K32/C32</f>
        <v>-192.38519758972592</v>
      </c>
      <c r="M32" s="28"/>
      <c r="N32" s="526">
        <f t="shared" si="10"/>
        <v>-14785836.702947693</v>
      </c>
      <c r="O32" s="527">
        <f t="shared" si="11"/>
        <v>-1.0968312200480375</v>
      </c>
      <c r="P32" s="526">
        <f t="shared" si="12"/>
        <v>-2154.8983927129466</v>
      </c>
      <c r="Q32" s="46"/>
      <c r="R32" s="83">
        <f t="shared" si="13"/>
        <v>-1.1893196576223779</v>
      </c>
      <c r="S32" s="83">
        <f t="shared" si="14"/>
        <v>-0.6929452464838064</v>
      </c>
      <c r="T32" s="110"/>
      <c r="U32" s="49"/>
      <c r="V32" s="29">
        <v>79</v>
      </c>
      <c r="W32" s="25" t="s">
        <v>30</v>
      </c>
      <c r="X32" s="88">
        <v>6869</v>
      </c>
      <c r="Y32" s="47">
        <v>11814726.88084203</v>
      </c>
      <c r="Z32" s="68">
        <v>-1368881.3562243138</v>
      </c>
      <c r="AA32" s="82">
        <f t="shared" si="15"/>
        <v>10445845.524617717</v>
      </c>
      <c r="AB32" s="89">
        <v>-374540</v>
      </c>
      <c r="AC32" s="31">
        <v>3409197.612683685</v>
      </c>
      <c r="AD32" s="27">
        <f t="shared" si="16"/>
        <v>13480503.137301402</v>
      </c>
      <c r="AE32" s="28">
        <f t="shared" si="17"/>
        <v>1962.5131951232206</v>
      </c>
    </row>
    <row r="33" spans="1:31" ht="14.4" x14ac:dyDescent="0.3">
      <c r="A33" s="29">
        <v>81</v>
      </c>
      <c r="B33" s="25" t="s">
        <v>31</v>
      </c>
      <c r="C33" s="88">
        <v>2621</v>
      </c>
      <c r="D33" s="47">
        <v>433233.46559960145</v>
      </c>
      <c r="E33" s="317">
        <v>294256.02789829951</v>
      </c>
      <c r="F33" s="318">
        <v>415602.10805156146</v>
      </c>
      <c r="G33" s="68">
        <v>312873.7039329937</v>
      </c>
      <c r="H33" s="82">
        <f t="shared" si="18"/>
        <v>746107.1695325952</v>
      </c>
      <c r="I33" s="89">
        <v>-671936</v>
      </c>
      <c r="J33" s="31">
        <v>605873.44323981274</v>
      </c>
      <c r="K33" s="27">
        <f t="shared" si="9"/>
        <v>680044.61277240794</v>
      </c>
      <c r="L33" s="28">
        <f>K33/C33</f>
        <v>259.45998198107895</v>
      </c>
      <c r="M33" s="28"/>
      <c r="N33" s="526">
        <f t="shared" si="10"/>
        <v>-9119089.2077788562</v>
      </c>
      <c r="O33" s="527">
        <f t="shared" si="11"/>
        <v>-0.93060155874734751</v>
      </c>
      <c r="P33" s="526">
        <f t="shared" si="12"/>
        <v>-3431.362549299999</v>
      </c>
      <c r="Q33" s="46"/>
      <c r="R33" s="83">
        <f t="shared" si="13"/>
        <v>-0.9115120450455072</v>
      </c>
      <c r="S33" s="83">
        <f t="shared" si="14"/>
        <v>-0.70290604052810934</v>
      </c>
      <c r="T33" s="110"/>
      <c r="U33" s="49"/>
      <c r="V33" s="29">
        <v>81</v>
      </c>
      <c r="W33" s="25" t="s">
        <v>31</v>
      </c>
      <c r="X33" s="88">
        <v>2655</v>
      </c>
      <c r="Y33" s="47">
        <v>6466908.1209940109</v>
      </c>
      <c r="Z33" s="68">
        <v>1964828.9432911754</v>
      </c>
      <c r="AA33" s="82">
        <f t="shared" si="15"/>
        <v>8431737.0642851871</v>
      </c>
      <c r="AB33" s="89">
        <v>-671936</v>
      </c>
      <c r="AC33" s="31">
        <v>2039332.7562660764</v>
      </c>
      <c r="AD33" s="27">
        <f t="shared" si="16"/>
        <v>9799133.8205512632</v>
      </c>
      <c r="AE33" s="28">
        <f t="shared" si="17"/>
        <v>3690.8225312810782</v>
      </c>
    </row>
    <row r="34" spans="1:31" ht="14.4" x14ac:dyDescent="0.3">
      <c r="A34" s="29">
        <v>82</v>
      </c>
      <c r="B34" s="25" t="s">
        <v>32</v>
      </c>
      <c r="C34" s="88">
        <v>9405</v>
      </c>
      <c r="D34" s="47">
        <v>2701925.7461829437</v>
      </c>
      <c r="E34" s="317">
        <v>-343848.49388263217</v>
      </c>
      <c r="F34" s="318">
        <v>-363514.71816452115</v>
      </c>
      <c r="G34" s="68">
        <v>2239336.3281450309</v>
      </c>
      <c r="H34" s="82">
        <f t="shared" si="18"/>
        <v>4941262.0743279746</v>
      </c>
      <c r="I34" s="89">
        <v>-1911323</v>
      </c>
      <c r="J34" s="31">
        <v>1357878.2054010446</v>
      </c>
      <c r="K34" s="27">
        <f t="shared" si="9"/>
        <v>4387817.2797290189</v>
      </c>
      <c r="L34" s="28">
        <f>K34/C34</f>
        <v>466.54091225188932</v>
      </c>
      <c r="M34" s="28"/>
      <c r="N34" s="526">
        <f t="shared" si="10"/>
        <v>-9217274.1709615327</v>
      </c>
      <c r="O34" s="527">
        <f t="shared" si="11"/>
        <v>-0.67748711608209677</v>
      </c>
      <c r="P34" s="526">
        <f t="shared" si="12"/>
        <v>-982.50493402466327</v>
      </c>
      <c r="Q34" s="46"/>
      <c r="R34" s="83">
        <f t="shared" si="13"/>
        <v>-0.556012544115008</v>
      </c>
      <c r="S34" s="83">
        <f t="shared" si="14"/>
        <v>-0.69048608615622031</v>
      </c>
      <c r="T34" s="110"/>
      <c r="U34" s="49"/>
      <c r="V34" s="29">
        <v>82</v>
      </c>
      <c r="W34" s="25" t="s">
        <v>32</v>
      </c>
      <c r="X34" s="88">
        <v>9389</v>
      </c>
      <c r="Y34" s="47">
        <v>8942224.1339372694</v>
      </c>
      <c r="Z34" s="68">
        <v>2187058.9321319014</v>
      </c>
      <c r="AA34" s="82">
        <f t="shared" si="15"/>
        <v>11129283.066069171</v>
      </c>
      <c r="AB34" s="89">
        <v>-1911323</v>
      </c>
      <c r="AC34" s="31">
        <v>4387131.3846213827</v>
      </c>
      <c r="AD34" s="27">
        <f t="shared" si="16"/>
        <v>13605091.450690553</v>
      </c>
      <c r="AE34" s="28">
        <f t="shared" si="17"/>
        <v>1449.0458462765525</v>
      </c>
    </row>
    <row r="35" spans="1:31" ht="14.4" x14ac:dyDescent="0.3">
      <c r="A35" s="29">
        <v>86</v>
      </c>
      <c r="B35" s="25" t="s">
        <v>33</v>
      </c>
      <c r="C35" s="88">
        <v>8143</v>
      </c>
      <c r="D35" s="47">
        <v>3511960.957107868</v>
      </c>
      <c r="E35" s="317">
        <v>424456.15068637562</v>
      </c>
      <c r="F35" s="318">
        <v>73612.803466450918</v>
      </c>
      <c r="G35" s="68">
        <v>2709759.1863778308</v>
      </c>
      <c r="H35" s="82">
        <f t="shared" si="18"/>
        <v>6221720.1434856988</v>
      </c>
      <c r="I35" s="463">
        <v>-1174703</v>
      </c>
      <c r="J35" s="31">
        <v>1365054.6868915039</v>
      </c>
      <c r="K35" s="27">
        <f t="shared" si="9"/>
        <v>6412071.8303772025</v>
      </c>
      <c r="L35" s="28">
        <f>K35/C35</f>
        <v>787.43360314100482</v>
      </c>
      <c r="M35" s="28"/>
      <c r="N35" s="526">
        <f t="shared" si="10"/>
        <v>-9617459.4526530802</v>
      </c>
      <c r="O35" s="527">
        <f t="shared" si="11"/>
        <v>-0.59998382253601112</v>
      </c>
      <c r="P35" s="526">
        <f t="shared" si="12"/>
        <v>-1173.3653305630053</v>
      </c>
      <c r="Q35" s="46"/>
      <c r="R35" s="83">
        <f t="shared" si="13"/>
        <v>-0.51606734351693362</v>
      </c>
      <c r="S35" s="83">
        <f t="shared" si="14"/>
        <v>-0.68602483165212391</v>
      </c>
      <c r="T35" s="110"/>
      <c r="U35" s="49"/>
      <c r="V35" s="29">
        <v>86</v>
      </c>
      <c r="W35" s="25" t="s">
        <v>33</v>
      </c>
      <c r="X35" s="88">
        <v>8175</v>
      </c>
      <c r="Y35" s="47">
        <v>9712903.7498871386</v>
      </c>
      <c r="Z35" s="68">
        <v>3143678.7934391312</v>
      </c>
      <c r="AA35" s="82">
        <f t="shared" si="15"/>
        <v>12856582.54332627</v>
      </c>
      <c r="AB35" s="463">
        <v>-1174703</v>
      </c>
      <c r="AC35" s="31">
        <v>4347651.7397040129</v>
      </c>
      <c r="AD35" s="27">
        <f t="shared" si="16"/>
        <v>16029531.283030283</v>
      </c>
      <c r="AE35" s="28">
        <f t="shared" si="17"/>
        <v>1960.7989337040101</v>
      </c>
    </row>
    <row r="36" spans="1:31" ht="14.4" x14ac:dyDescent="0.3">
      <c r="A36" s="29">
        <v>90</v>
      </c>
      <c r="B36" s="25" t="s">
        <v>34</v>
      </c>
      <c r="C36" s="88">
        <v>3136</v>
      </c>
      <c r="D36" s="47">
        <v>415780.73298003094</v>
      </c>
      <c r="E36" s="317">
        <v>125733.8554724703</v>
      </c>
      <c r="F36" s="318">
        <v>-653862.3517834699</v>
      </c>
      <c r="G36" s="68">
        <v>-6725.0691625289755</v>
      </c>
      <c r="H36" s="82">
        <f t="shared" si="18"/>
        <v>409055.66381750198</v>
      </c>
      <c r="I36" s="89">
        <v>-239617</v>
      </c>
      <c r="J36" s="31">
        <v>692239.24346758693</v>
      </c>
      <c r="K36" s="27">
        <f t="shared" si="9"/>
        <v>861677.90728508891</v>
      </c>
      <c r="L36" s="28">
        <f>K36/C36</f>
        <v>274.76974084345949</v>
      </c>
      <c r="M36" s="28"/>
      <c r="N36" s="526">
        <f t="shared" si="10"/>
        <v>-12614173.265102895</v>
      </c>
      <c r="O36" s="527">
        <f t="shared" si="11"/>
        <v>-0.93605762661948455</v>
      </c>
      <c r="P36" s="526">
        <f t="shared" si="12"/>
        <v>-3941.7043431327556</v>
      </c>
      <c r="Q36" s="46"/>
      <c r="R36" s="83">
        <f t="shared" si="13"/>
        <v>-0.96419341110600976</v>
      </c>
      <c r="S36" s="83">
        <f t="shared" si="14"/>
        <v>-0.69790141048951448</v>
      </c>
      <c r="T36" s="110"/>
      <c r="U36" s="49"/>
      <c r="V36" s="29">
        <v>90</v>
      </c>
      <c r="W36" s="25" t="s">
        <v>34</v>
      </c>
      <c r="X36" s="88">
        <v>3196</v>
      </c>
      <c r="Y36" s="47">
        <v>9796447.377603054</v>
      </c>
      <c r="Z36" s="68">
        <v>1627585.9205298815</v>
      </c>
      <c r="AA36" s="82">
        <f t="shared" si="15"/>
        <v>11424033.298132936</v>
      </c>
      <c r="AB36" s="89">
        <v>-239617</v>
      </c>
      <c r="AC36" s="31">
        <v>2291434.874255049</v>
      </c>
      <c r="AD36" s="27">
        <f t="shared" si="16"/>
        <v>13475851.172387984</v>
      </c>
      <c r="AE36" s="28">
        <f t="shared" si="17"/>
        <v>4216.4740839762153</v>
      </c>
    </row>
    <row r="37" spans="1:31" ht="14.4" x14ac:dyDescent="0.3">
      <c r="A37" s="29">
        <v>91</v>
      </c>
      <c r="B37" s="25" t="s">
        <v>35</v>
      </c>
      <c r="C37" s="88">
        <v>658457</v>
      </c>
      <c r="D37" s="47">
        <v>114521545.19392741</v>
      </c>
      <c r="E37" s="317">
        <v>-18377841.017744798</v>
      </c>
      <c r="F37" s="318">
        <v>-84284775.365142062</v>
      </c>
      <c r="G37" s="68">
        <v>-59761981.804663569</v>
      </c>
      <c r="H37" s="82">
        <f t="shared" si="18"/>
        <v>54759563.389263839</v>
      </c>
      <c r="I37" s="463">
        <v>32449724</v>
      </c>
      <c r="J37" s="31">
        <v>82763849.129935592</v>
      </c>
      <c r="K37" s="27">
        <f t="shared" si="9"/>
        <v>169973136.51919943</v>
      </c>
      <c r="L37" s="28">
        <f>K37/C37</f>
        <v>258.13855197712138</v>
      </c>
      <c r="M37" s="28"/>
      <c r="N37" s="526">
        <f t="shared" si="10"/>
        <v>-200153232.01353371</v>
      </c>
      <c r="O37" s="527">
        <f t="shared" si="11"/>
        <v>-0.54076998838798651</v>
      </c>
      <c r="P37" s="526">
        <f t="shared" si="12"/>
        <v>-305.28830141862414</v>
      </c>
      <c r="Q37" s="46"/>
      <c r="R37" s="83">
        <f t="shared" si="13"/>
        <v>-8.3201314283883554E-2</v>
      </c>
      <c r="S37" s="83">
        <f t="shared" si="14"/>
        <v>-0.70223212352252706</v>
      </c>
      <c r="T37" s="110"/>
      <c r="U37" s="49"/>
      <c r="V37" s="29">
        <v>91</v>
      </c>
      <c r="W37" s="25" t="s">
        <v>35</v>
      </c>
      <c r="X37" s="88">
        <v>656920</v>
      </c>
      <c r="Y37" s="47">
        <v>433348590.61168927</v>
      </c>
      <c r="Z37" s="68">
        <v>-373619487.32824504</v>
      </c>
      <c r="AA37" s="82">
        <f t="shared" si="15"/>
        <v>59729103.283444226</v>
      </c>
      <c r="AB37" s="463">
        <v>32449724</v>
      </c>
      <c r="AC37" s="31">
        <v>277947541.24928892</v>
      </c>
      <c r="AD37" s="27">
        <f t="shared" si="16"/>
        <v>370126368.53273314</v>
      </c>
      <c r="AE37" s="28">
        <f t="shared" si="17"/>
        <v>563.42685339574552</v>
      </c>
    </row>
    <row r="38" spans="1:31" ht="14.4" x14ac:dyDescent="0.3">
      <c r="A38" s="29">
        <v>92</v>
      </c>
      <c r="B38" s="25" t="s">
        <v>36</v>
      </c>
      <c r="C38" s="88">
        <v>239206</v>
      </c>
      <c r="D38" s="47">
        <v>138065605.2030865</v>
      </c>
      <c r="E38" s="317">
        <v>-22836374.691326935</v>
      </c>
      <c r="F38" s="318">
        <v>138698.57291792423</v>
      </c>
      <c r="G38" s="68">
        <v>-3720441.4904424702</v>
      </c>
      <c r="H38" s="82">
        <f t="shared" si="18"/>
        <v>134345163.71264401</v>
      </c>
      <c r="I38" s="464">
        <v>23892418</v>
      </c>
      <c r="J38" s="31">
        <v>28009719.484408259</v>
      </c>
      <c r="K38" s="27">
        <f t="shared" si="9"/>
        <v>186247301.19705227</v>
      </c>
      <c r="L38" s="28">
        <f>K38/C38</f>
        <v>778.60631086616672</v>
      </c>
      <c r="M38" s="28"/>
      <c r="N38" s="526">
        <f t="shared" si="10"/>
        <v>-97697360.93260172</v>
      </c>
      <c r="O38" s="527">
        <f t="shared" si="11"/>
        <v>-0.34407183498308352</v>
      </c>
      <c r="P38" s="526">
        <f t="shared" si="12"/>
        <v>-418.30582173730409</v>
      </c>
      <c r="Q38" s="46"/>
      <c r="R38" s="83">
        <f t="shared" si="13"/>
        <v>-0.19715408768051423</v>
      </c>
      <c r="S38" s="83">
        <f t="shared" si="14"/>
        <v>-0.6978978982997871</v>
      </c>
      <c r="T38" s="110"/>
      <c r="U38" s="49"/>
      <c r="V38" s="29">
        <v>92</v>
      </c>
      <c r="W38" s="25" t="s">
        <v>36</v>
      </c>
      <c r="X38" s="88">
        <v>237231</v>
      </c>
      <c r="Y38" s="47">
        <v>198936998.70088142</v>
      </c>
      <c r="Z38" s="68">
        <v>-31600824.160850286</v>
      </c>
      <c r="AA38" s="82">
        <f t="shared" si="15"/>
        <v>167336174.54003114</v>
      </c>
      <c r="AB38" s="464">
        <v>23892418</v>
      </c>
      <c r="AC38" s="31">
        <v>92716069.589622855</v>
      </c>
      <c r="AD38" s="27">
        <f t="shared" si="16"/>
        <v>283944662.12965399</v>
      </c>
      <c r="AE38" s="28">
        <f t="shared" si="17"/>
        <v>1196.9121326034708</v>
      </c>
    </row>
    <row r="39" spans="1:31" ht="14.4" x14ac:dyDescent="0.3">
      <c r="A39" s="29">
        <v>97</v>
      </c>
      <c r="B39" s="25" t="s">
        <v>37</v>
      </c>
      <c r="C39" s="88">
        <v>2131</v>
      </c>
      <c r="D39" s="47">
        <v>1132358.238297004</v>
      </c>
      <c r="E39" s="317">
        <v>179302.23141044893</v>
      </c>
      <c r="F39" s="318">
        <v>602458.74507713842</v>
      </c>
      <c r="G39" s="68">
        <v>196568.89720480415</v>
      </c>
      <c r="H39" s="82">
        <f t="shared" si="18"/>
        <v>1328927.1355018083</v>
      </c>
      <c r="I39" s="89">
        <v>-546383</v>
      </c>
      <c r="J39" s="31">
        <v>437097.52690667962</v>
      </c>
      <c r="K39" s="27">
        <f t="shared" si="9"/>
        <v>1219641.6624084879</v>
      </c>
      <c r="L39" s="28">
        <f>K39/C39</f>
        <v>572.33301849295538</v>
      </c>
      <c r="M39" s="28"/>
      <c r="N39" s="526">
        <f t="shared" si="10"/>
        <v>-6134860.6135097146</v>
      </c>
      <c r="O39" s="527">
        <f t="shared" si="11"/>
        <v>-0.83416394248702341</v>
      </c>
      <c r="P39" s="526">
        <f t="shared" si="12"/>
        <v>-2838.8461447344112</v>
      </c>
      <c r="Q39" s="46"/>
      <c r="R39" s="83">
        <f t="shared" si="13"/>
        <v>-0.79401490877937064</v>
      </c>
      <c r="S39" s="83">
        <f t="shared" si="14"/>
        <v>-0.69841111279194945</v>
      </c>
      <c r="T39" s="110"/>
      <c r="U39" s="49"/>
      <c r="V39" s="29">
        <v>97</v>
      </c>
      <c r="W39" s="25" t="s">
        <v>37</v>
      </c>
      <c r="X39" s="88">
        <v>2156</v>
      </c>
      <c r="Y39" s="47">
        <v>5053569.8284059772</v>
      </c>
      <c r="Z39" s="68">
        <v>1397999.6887218528</v>
      </c>
      <c r="AA39" s="82">
        <f t="shared" si="15"/>
        <v>6451569.5171278305</v>
      </c>
      <c r="AB39" s="89">
        <v>-546383</v>
      </c>
      <c r="AC39" s="31">
        <v>1449315.7587903715</v>
      </c>
      <c r="AD39" s="27">
        <f t="shared" si="16"/>
        <v>7354502.2759182025</v>
      </c>
      <c r="AE39" s="28">
        <f t="shared" si="17"/>
        <v>3411.1791632273666</v>
      </c>
    </row>
    <row r="40" spans="1:31" ht="14.4" x14ac:dyDescent="0.3">
      <c r="A40" s="29">
        <v>98</v>
      </c>
      <c r="B40" s="25" t="s">
        <v>38</v>
      </c>
      <c r="C40" s="88">
        <v>23090</v>
      </c>
      <c r="D40" s="47">
        <v>14308255.149588931</v>
      </c>
      <c r="E40" s="317">
        <v>3582516.325393742</v>
      </c>
      <c r="F40" s="317">
        <v>2528114.0829214337</v>
      </c>
      <c r="G40" s="68">
        <v>6279391.1077824719</v>
      </c>
      <c r="H40" s="82">
        <f t="shared" si="18"/>
        <v>20587646.257371403</v>
      </c>
      <c r="I40" s="89">
        <v>-4608213</v>
      </c>
      <c r="J40" s="31">
        <v>3351302.6063941163</v>
      </c>
      <c r="K40" s="27">
        <f t="shared" si="9"/>
        <v>19330735.863765519</v>
      </c>
      <c r="L40" s="28">
        <f>K40/C40</f>
        <v>837.19081263601208</v>
      </c>
      <c r="M40" s="28"/>
      <c r="N40" s="526">
        <f t="shared" si="10"/>
        <v>-27794480.540503602</v>
      </c>
      <c r="O40" s="527">
        <f t="shared" si="11"/>
        <v>-0.58980059215145952</v>
      </c>
      <c r="P40" s="526">
        <f t="shared" si="12"/>
        <v>-1189.6130411452928</v>
      </c>
      <c r="Q40" s="46"/>
      <c r="R40" s="83">
        <f t="shared" si="13"/>
        <v>-0.49491950501697568</v>
      </c>
      <c r="S40" s="83">
        <f t="shared" si="14"/>
        <v>-0.6945672751273253</v>
      </c>
      <c r="T40" s="110"/>
      <c r="U40" s="49"/>
      <c r="V40" s="29">
        <v>98</v>
      </c>
      <c r="W40" s="25" t="s">
        <v>38</v>
      </c>
      <c r="X40" s="88">
        <v>23251</v>
      </c>
      <c r="Y40" s="47">
        <v>34421788.870284438</v>
      </c>
      <c r="Z40" s="68">
        <v>6339330.321347286</v>
      </c>
      <c r="AA40" s="82">
        <f t="shared" si="15"/>
        <v>40761119.191631727</v>
      </c>
      <c r="AB40" s="89">
        <v>-4608213</v>
      </c>
      <c r="AC40" s="31">
        <v>10972310.212637393</v>
      </c>
      <c r="AD40" s="27">
        <f t="shared" si="16"/>
        <v>47125216.404269122</v>
      </c>
      <c r="AE40" s="28">
        <f t="shared" si="17"/>
        <v>2026.803853781305</v>
      </c>
    </row>
    <row r="41" spans="1:31" ht="14.4" x14ac:dyDescent="0.3">
      <c r="A41" s="29">
        <v>102</v>
      </c>
      <c r="B41" s="25" t="s">
        <v>39</v>
      </c>
      <c r="C41" s="88">
        <v>9870</v>
      </c>
      <c r="D41" s="47">
        <v>2893584.0511374064</v>
      </c>
      <c r="E41" s="317">
        <v>984515.62336790236</v>
      </c>
      <c r="F41" s="318">
        <v>618463.79893695342</v>
      </c>
      <c r="G41" s="68">
        <v>3826322.3685609009</v>
      </c>
      <c r="H41" s="82">
        <f t="shared" si="18"/>
        <v>6719906.4196983073</v>
      </c>
      <c r="I41" s="89">
        <v>811647</v>
      </c>
      <c r="J41" s="31">
        <v>1908825.7523639388</v>
      </c>
      <c r="K41" s="27">
        <f t="shared" si="9"/>
        <v>9440379.1720622461</v>
      </c>
      <c r="L41" s="28">
        <f>K41/C41</f>
        <v>956.47205390701583</v>
      </c>
      <c r="M41" s="28"/>
      <c r="N41" s="526">
        <f t="shared" si="10"/>
        <v>-20011364.552020073</v>
      </c>
      <c r="O41" s="527">
        <f t="shared" si="11"/>
        <v>-0.67946281006299236</v>
      </c>
      <c r="P41" s="526">
        <f t="shared" si="12"/>
        <v>-2007.3745521191813</v>
      </c>
      <c r="Q41" s="46"/>
      <c r="R41" s="83">
        <f t="shared" si="13"/>
        <v>-0.69963781798492664</v>
      </c>
      <c r="S41" s="83">
        <f t="shared" si="14"/>
        <v>-0.69543669012253906</v>
      </c>
      <c r="T41" s="110"/>
      <c r="U41" s="49"/>
      <c r="V41" s="29">
        <v>102</v>
      </c>
      <c r="W41" s="25" t="s">
        <v>39</v>
      </c>
      <c r="X41" s="88">
        <v>9937</v>
      </c>
      <c r="Y41" s="47">
        <v>15230313.478525762</v>
      </c>
      <c r="Z41" s="68">
        <v>7142364.6483133724</v>
      </c>
      <c r="AA41" s="82">
        <f t="shared" si="15"/>
        <v>22372678.126839135</v>
      </c>
      <c r="AB41" s="89">
        <v>811647</v>
      </c>
      <c r="AC41" s="31">
        <v>6267418.5972431879</v>
      </c>
      <c r="AD41" s="27">
        <f t="shared" si="16"/>
        <v>29451743.724082321</v>
      </c>
      <c r="AE41" s="28">
        <f t="shared" si="17"/>
        <v>2963.8466060261972</v>
      </c>
    </row>
    <row r="42" spans="1:31" ht="14.4" x14ac:dyDescent="0.3">
      <c r="A42" s="29">
        <v>103</v>
      </c>
      <c r="B42" s="25" t="s">
        <v>40</v>
      </c>
      <c r="C42" s="88">
        <v>2166</v>
      </c>
      <c r="D42" s="47">
        <v>768066.0572190953</v>
      </c>
      <c r="E42" s="317">
        <v>247307.95941079801</v>
      </c>
      <c r="F42" s="318">
        <v>151797.31374396881</v>
      </c>
      <c r="G42" s="68">
        <v>1050929.6678794948</v>
      </c>
      <c r="H42" s="82">
        <f t="shared" si="18"/>
        <v>1818995.7250985901</v>
      </c>
      <c r="I42" s="89">
        <v>-578616</v>
      </c>
      <c r="J42" s="31">
        <v>465136.07264928444</v>
      </c>
      <c r="K42" s="27">
        <f t="shared" si="9"/>
        <v>1705515.7977478746</v>
      </c>
      <c r="L42" s="28">
        <f>K42/C42</f>
        <v>787.40341539606402</v>
      </c>
      <c r="M42" s="28"/>
      <c r="N42" s="526">
        <f t="shared" si="10"/>
        <v>-4231759.0140593331</v>
      </c>
      <c r="O42" s="527">
        <f t="shared" si="11"/>
        <v>-0.71274433948110549</v>
      </c>
      <c r="P42" s="526">
        <f t="shared" si="12"/>
        <v>-1943.6337565483739</v>
      </c>
      <c r="Q42" s="46"/>
      <c r="R42" s="83">
        <f t="shared" si="13"/>
        <v>-0.63717415405822142</v>
      </c>
      <c r="S42" s="83">
        <f t="shared" si="14"/>
        <v>-0.69042072090524564</v>
      </c>
      <c r="T42" s="110"/>
      <c r="U42" s="49"/>
      <c r="V42" s="29">
        <v>103</v>
      </c>
      <c r="W42" s="25" t="s">
        <v>40</v>
      </c>
      <c r="X42" s="88">
        <v>2174</v>
      </c>
      <c r="Y42" s="47">
        <v>3246343.1475847317</v>
      </c>
      <c r="Z42" s="68">
        <v>1767069.6107513385</v>
      </c>
      <c r="AA42" s="82">
        <f t="shared" si="15"/>
        <v>5013412.75833607</v>
      </c>
      <c r="AB42" s="89">
        <v>-578616</v>
      </c>
      <c r="AC42" s="31">
        <v>1502478.0534711373</v>
      </c>
      <c r="AD42" s="27">
        <f t="shared" si="16"/>
        <v>5937274.8118072078</v>
      </c>
      <c r="AE42" s="28">
        <f t="shared" si="17"/>
        <v>2731.0371719444379</v>
      </c>
    </row>
    <row r="43" spans="1:31" ht="14.4" x14ac:dyDescent="0.3">
      <c r="A43" s="29">
        <v>105</v>
      </c>
      <c r="B43" s="25" t="s">
        <v>41</v>
      </c>
      <c r="C43" s="88">
        <v>2139</v>
      </c>
      <c r="D43" s="47">
        <v>1681633.5650968868</v>
      </c>
      <c r="E43" s="317">
        <v>366536.63991499488</v>
      </c>
      <c r="F43" s="318">
        <v>372358.27057843527</v>
      </c>
      <c r="G43" s="68">
        <v>689890.59719693393</v>
      </c>
      <c r="H43" s="82">
        <f t="shared" si="18"/>
        <v>2371524.1622938206</v>
      </c>
      <c r="I43" s="89">
        <v>-466465</v>
      </c>
      <c r="J43" s="31">
        <v>479094.62064489379</v>
      </c>
      <c r="K43" s="27">
        <f t="shared" si="9"/>
        <v>2384153.7829387146</v>
      </c>
      <c r="L43" s="28">
        <f>K43/C43</f>
        <v>1114.6113992233354</v>
      </c>
      <c r="M43" s="28"/>
      <c r="N43" s="526">
        <f t="shared" si="10"/>
        <v>-9760386.8635164164</v>
      </c>
      <c r="O43" s="527">
        <f t="shared" si="11"/>
        <v>-0.80368514113914835</v>
      </c>
      <c r="P43" s="526">
        <f t="shared" si="12"/>
        <v>-4408.1446928435726</v>
      </c>
      <c r="Q43" s="46"/>
      <c r="R43" s="83">
        <f t="shared" si="13"/>
        <v>-0.78501807956091163</v>
      </c>
      <c r="S43" s="83">
        <f t="shared" si="14"/>
        <v>-0.69672432120322436</v>
      </c>
      <c r="T43" s="110"/>
      <c r="U43" s="49"/>
      <c r="V43" s="29">
        <v>105</v>
      </c>
      <c r="W43" s="25" t="s">
        <v>41</v>
      </c>
      <c r="X43" s="88">
        <v>2199</v>
      </c>
      <c r="Y43" s="47">
        <v>8999957.459936833</v>
      </c>
      <c r="Z43" s="68">
        <v>2031315.1114966983</v>
      </c>
      <c r="AA43" s="82">
        <f t="shared" si="15"/>
        <v>11031272.571433531</v>
      </c>
      <c r="AB43" s="89">
        <v>-466465</v>
      </c>
      <c r="AC43" s="31">
        <v>1579733.0750216008</v>
      </c>
      <c r="AD43" s="27">
        <f t="shared" si="16"/>
        <v>12144540.646455131</v>
      </c>
      <c r="AE43" s="28">
        <f t="shared" si="17"/>
        <v>5522.7560920669084</v>
      </c>
    </row>
    <row r="44" spans="1:31" ht="14.4" x14ac:dyDescent="0.3">
      <c r="A44" s="29">
        <v>106</v>
      </c>
      <c r="B44" s="25" t="s">
        <v>42</v>
      </c>
      <c r="C44" s="88">
        <v>46880</v>
      </c>
      <c r="D44" s="47">
        <v>12509219.841101794</v>
      </c>
      <c r="E44" s="317">
        <v>-466606.46200008155</v>
      </c>
      <c r="F44" s="318">
        <v>2202767.691561881</v>
      </c>
      <c r="G44" s="68">
        <v>-206761.90893624313</v>
      </c>
      <c r="H44" s="82">
        <f t="shared" si="18"/>
        <v>12302457.93216555</v>
      </c>
      <c r="I44" s="464">
        <v>-1997590</v>
      </c>
      <c r="J44" s="31">
        <v>6154751.1493767658</v>
      </c>
      <c r="K44" s="27">
        <f t="shared" si="9"/>
        <v>16459619.081542317</v>
      </c>
      <c r="L44" s="28">
        <f>K44/C44</f>
        <v>351.10108962334294</v>
      </c>
      <c r="M44" s="28"/>
      <c r="N44" s="526">
        <f t="shared" si="10"/>
        <v>-52437215.467243016</v>
      </c>
      <c r="O44" s="527">
        <f t="shared" si="11"/>
        <v>-0.76109760064684273</v>
      </c>
      <c r="P44" s="526">
        <f t="shared" si="12"/>
        <v>-1128.1335923756551</v>
      </c>
      <c r="Q44" s="46"/>
      <c r="R44" s="83">
        <f t="shared" si="13"/>
        <v>-0.75775363902539283</v>
      </c>
      <c r="S44" s="83">
        <f t="shared" si="14"/>
        <v>-0.693938459985596</v>
      </c>
      <c r="T44" s="110"/>
      <c r="U44" s="49"/>
      <c r="V44" s="29">
        <v>106</v>
      </c>
      <c r="W44" s="25" t="s">
        <v>42</v>
      </c>
      <c r="X44" s="88">
        <v>46576</v>
      </c>
      <c r="Y44" s="47">
        <v>55601513.064424172</v>
      </c>
      <c r="Z44" s="68">
        <v>-4816610.1140961666</v>
      </c>
      <c r="AA44" s="82">
        <f t="shared" si="15"/>
        <v>50784902.950328007</v>
      </c>
      <c r="AB44" s="464">
        <v>-1997590</v>
      </c>
      <c r="AC44" s="31">
        <v>20109521.598457322</v>
      </c>
      <c r="AD44" s="27">
        <f t="shared" si="16"/>
        <v>68896834.548785329</v>
      </c>
      <c r="AE44" s="28">
        <f t="shared" si="17"/>
        <v>1479.234681998998</v>
      </c>
    </row>
    <row r="45" spans="1:31" ht="14.4" x14ac:dyDescent="0.3">
      <c r="A45" s="29">
        <v>108</v>
      </c>
      <c r="B45" s="25" t="s">
        <v>43</v>
      </c>
      <c r="C45" s="88">
        <v>10337</v>
      </c>
      <c r="D45" s="47">
        <v>4316758.5179643231</v>
      </c>
      <c r="E45" s="317">
        <v>794831.40611597209</v>
      </c>
      <c r="F45" s="318">
        <v>199402.46865127463</v>
      </c>
      <c r="G45" s="68">
        <v>4437680.5598303806</v>
      </c>
      <c r="H45" s="82">
        <f t="shared" si="18"/>
        <v>8754439.0777947046</v>
      </c>
      <c r="I45" s="89">
        <v>-1291259</v>
      </c>
      <c r="J45" s="31">
        <v>1715072.1793824253</v>
      </c>
      <c r="K45" s="27">
        <f t="shared" si="9"/>
        <v>9178252.2571771294</v>
      </c>
      <c r="L45" s="28">
        <f>K45/C45</f>
        <v>887.90289805331622</v>
      </c>
      <c r="M45" s="28"/>
      <c r="N45" s="526">
        <f t="shared" si="10"/>
        <v>-15906612.246841811</v>
      </c>
      <c r="O45" s="527">
        <f t="shared" si="11"/>
        <v>-0.6341119460419391</v>
      </c>
      <c r="P45" s="526">
        <f t="shared" si="12"/>
        <v>-1537.1613424744237</v>
      </c>
      <c r="Q45" s="46"/>
      <c r="R45" s="83">
        <f t="shared" si="13"/>
        <v>-0.58189486916826083</v>
      </c>
      <c r="S45" s="83">
        <f t="shared" si="14"/>
        <v>-0.68459924920006743</v>
      </c>
      <c r="T45" s="110"/>
      <c r="U45" s="49"/>
      <c r="V45" s="29">
        <v>108</v>
      </c>
      <c r="W45" s="25" t="s">
        <v>43</v>
      </c>
      <c r="X45" s="88">
        <v>10344</v>
      </c>
      <c r="Y45" s="47">
        <v>14404933.744726356</v>
      </c>
      <c r="Z45" s="68">
        <v>6533434.221195139</v>
      </c>
      <c r="AA45" s="82">
        <f t="shared" si="15"/>
        <v>20938367.965921495</v>
      </c>
      <c r="AB45" s="89">
        <v>-1291259</v>
      </c>
      <c r="AC45" s="31">
        <v>5437755.5380974431</v>
      </c>
      <c r="AD45" s="27">
        <f t="shared" si="16"/>
        <v>25084864.50401894</v>
      </c>
      <c r="AE45" s="28">
        <f t="shared" si="17"/>
        <v>2425.0642405277399</v>
      </c>
    </row>
    <row r="46" spans="1:31" ht="14.4" x14ac:dyDescent="0.3">
      <c r="A46" s="29">
        <v>109</v>
      </c>
      <c r="B46" s="25" t="s">
        <v>44</v>
      </c>
      <c r="C46" s="88">
        <v>67971</v>
      </c>
      <c r="D46" s="47">
        <v>13338372.882316399</v>
      </c>
      <c r="E46" s="317">
        <v>324704.96673267352</v>
      </c>
      <c r="F46" s="318">
        <v>3172210.2878402574</v>
      </c>
      <c r="G46" s="68">
        <v>7140681.7886817316</v>
      </c>
      <c r="H46" s="82">
        <f t="shared" si="18"/>
        <v>20479054.67099813</v>
      </c>
      <c r="I46" s="89">
        <v>-13699393</v>
      </c>
      <c r="J46" s="31">
        <v>9855696.1601719782</v>
      </c>
      <c r="K46" s="27">
        <f t="shared" si="9"/>
        <v>16635357.831170108</v>
      </c>
      <c r="L46" s="28">
        <f>K46/C46</f>
        <v>244.74199042488868</v>
      </c>
      <c r="M46" s="28"/>
      <c r="N46" s="526">
        <f t="shared" si="10"/>
        <v>-100972009.7948205</v>
      </c>
      <c r="O46" s="527">
        <f t="shared" si="11"/>
        <v>-0.85855173730209577</v>
      </c>
      <c r="P46" s="526">
        <f t="shared" si="12"/>
        <v>-1488.652768830957</v>
      </c>
      <c r="Q46" s="46"/>
      <c r="R46" s="83">
        <f t="shared" si="13"/>
        <v>-0.79338644613421394</v>
      </c>
      <c r="S46" s="83">
        <f t="shared" si="14"/>
        <v>-0.69381871654766059</v>
      </c>
      <c r="T46" s="110"/>
      <c r="U46" s="49"/>
      <c r="V46" s="29">
        <v>109</v>
      </c>
      <c r="W46" s="25" t="s">
        <v>44</v>
      </c>
      <c r="X46" s="88">
        <v>67848</v>
      </c>
      <c r="Y46" s="47">
        <v>90311840.462967172</v>
      </c>
      <c r="Z46" s="68">
        <v>8805832.5445892755</v>
      </c>
      <c r="AA46" s="82">
        <f t="shared" si="15"/>
        <v>99117673.007556453</v>
      </c>
      <c r="AB46" s="89">
        <v>-13699393</v>
      </c>
      <c r="AC46" s="31">
        <v>32189087.618434161</v>
      </c>
      <c r="AD46" s="27">
        <f t="shared" si="16"/>
        <v>117607367.62599061</v>
      </c>
      <c r="AE46" s="28">
        <f t="shared" si="17"/>
        <v>1733.3947592558457</v>
      </c>
    </row>
    <row r="47" spans="1:31" ht="14.4" x14ac:dyDescent="0.3">
      <c r="A47" s="29">
        <v>111</v>
      </c>
      <c r="B47" s="25" t="s">
        <v>45</v>
      </c>
      <c r="C47" s="88">
        <v>18344</v>
      </c>
      <c r="D47" s="47">
        <v>6968372.355018572</v>
      </c>
      <c r="E47" s="317">
        <v>4771516.2116033938</v>
      </c>
      <c r="F47" s="318">
        <v>4883801.164530063</v>
      </c>
      <c r="G47" s="68">
        <v>5458555.2264740951</v>
      </c>
      <c r="H47" s="82">
        <f t="shared" si="18"/>
        <v>12426927.581492666</v>
      </c>
      <c r="I47" s="89">
        <v>-2686382</v>
      </c>
      <c r="J47" s="31">
        <v>3040102.4220374716</v>
      </c>
      <c r="K47" s="27">
        <f t="shared" si="9"/>
        <v>12780648.003530137</v>
      </c>
      <c r="L47" s="28">
        <f>K47/C47</f>
        <v>696.7208898566364</v>
      </c>
      <c r="M47" s="28"/>
      <c r="N47" s="526">
        <f t="shared" si="10"/>
        <v>-40650639.864193067</v>
      </c>
      <c r="O47" s="527">
        <f t="shared" si="11"/>
        <v>-0.76080217203129263</v>
      </c>
      <c r="P47" s="526">
        <f t="shared" si="12"/>
        <v>-2191.925261828675</v>
      </c>
      <c r="Q47" s="46"/>
      <c r="R47" s="83">
        <f t="shared" si="13"/>
        <v>-0.73058621879969965</v>
      </c>
      <c r="S47" s="83">
        <f t="shared" si="14"/>
        <v>-0.69574223493734011</v>
      </c>
      <c r="T47" s="110"/>
      <c r="U47" s="49"/>
      <c r="V47" s="29">
        <v>111</v>
      </c>
      <c r="W47" s="25" t="s">
        <v>45</v>
      </c>
      <c r="X47" s="88">
        <v>18497</v>
      </c>
      <c r="Y47" s="47">
        <v>36930145.904317141</v>
      </c>
      <c r="Z47" s="68">
        <v>9195659.2646977734</v>
      </c>
      <c r="AA47" s="82">
        <f t="shared" si="15"/>
        <v>46125805.169014916</v>
      </c>
      <c r="AB47" s="89">
        <v>-2686382</v>
      </c>
      <c r="AC47" s="31">
        <v>9991864.6987082902</v>
      </c>
      <c r="AD47" s="27">
        <f t="shared" si="16"/>
        <v>53431287.867723204</v>
      </c>
      <c r="AE47" s="28">
        <f t="shared" si="17"/>
        <v>2888.6461516853115</v>
      </c>
    </row>
    <row r="48" spans="1:31" ht="14.4" x14ac:dyDescent="0.3">
      <c r="A48" s="29">
        <v>139</v>
      </c>
      <c r="B48" s="25" t="s">
        <v>46</v>
      </c>
      <c r="C48" s="88">
        <v>9912</v>
      </c>
      <c r="D48" s="47">
        <v>7435242.1609523948</v>
      </c>
      <c r="E48" s="317">
        <v>-429732.43547558074</v>
      </c>
      <c r="F48" s="318">
        <v>-885813.02231922478</v>
      </c>
      <c r="G48" s="68">
        <v>5184181.697754791</v>
      </c>
      <c r="H48" s="82">
        <f t="shared" si="18"/>
        <v>12619423.858707186</v>
      </c>
      <c r="I48" s="89">
        <v>-64500</v>
      </c>
      <c r="J48" s="31">
        <v>1468793.2636539286</v>
      </c>
      <c r="K48" s="27">
        <f t="shared" si="9"/>
        <v>14023717.122361114</v>
      </c>
      <c r="L48" s="28">
        <f>K48/C48</f>
        <v>1414.822147130863</v>
      </c>
      <c r="M48" s="28"/>
      <c r="N48" s="526">
        <f t="shared" si="10"/>
        <v>-18675810.039410092</v>
      </c>
      <c r="O48" s="527">
        <f t="shared" si="11"/>
        <v>-0.57113394780961402</v>
      </c>
      <c r="P48" s="526">
        <f t="shared" si="12"/>
        <v>-1905.6010008962703</v>
      </c>
      <c r="Q48" s="46"/>
      <c r="R48" s="83">
        <f t="shared" si="13"/>
        <v>-0.55188963296971605</v>
      </c>
      <c r="S48" s="83">
        <f t="shared" si="14"/>
        <v>-0.6808780476507742</v>
      </c>
      <c r="T48" s="110"/>
      <c r="U48" s="49"/>
      <c r="V48" s="29">
        <v>139</v>
      </c>
      <c r="W48" s="25" t="s">
        <v>46</v>
      </c>
      <c r="X48" s="88">
        <v>9848</v>
      </c>
      <c r="Y48" s="47">
        <v>19688896.614208218</v>
      </c>
      <c r="Z48" s="68">
        <v>8472522.5074662063</v>
      </c>
      <c r="AA48" s="82">
        <f t="shared" si="15"/>
        <v>28161419.121674426</v>
      </c>
      <c r="AB48" s="89">
        <v>-64500</v>
      </c>
      <c r="AC48" s="31">
        <v>4602608.0400967812</v>
      </c>
      <c r="AD48" s="27">
        <f t="shared" si="16"/>
        <v>32699527.161771208</v>
      </c>
      <c r="AE48" s="28">
        <f t="shared" si="17"/>
        <v>3320.4231480271333</v>
      </c>
    </row>
    <row r="49" spans="1:31" ht="14.4" x14ac:dyDescent="0.3">
      <c r="A49" s="29">
        <v>140</v>
      </c>
      <c r="B49" s="25" t="s">
        <v>47</v>
      </c>
      <c r="C49" s="88">
        <v>20958</v>
      </c>
      <c r="D49" s="47">
        <v>12236996.581675975</v>
      </c>
      <c r="E49" s="317">
        <v>5523398.6296020951</v>
      </c>
      <c r="F49" s="318">
        <v>3251006.5970276291</v>
      </c>
      <c r="G49" s="68">
        <v>7255317.6454108804</v>
      </c>
      <c r="H49" s="82">
        <f t="shared" si="18"/>
        <v>19492314.227086857</v>
      </c>
      <c r="I49" s="89">
        <v>-1329951</v>
      </c>
      <c r="J49" s="31">
        <v>3536222.6643046932</v>
      </c>
      <c r="K49" s="27">
        <f t="shared" si="9"/>
        <v>21698585.891391549</v>
      </c>
      <c r="L49" s="28">
        <f>K49/C49</f>
        <v>1035.336668164498</v>
      </c>
      <c r="M49" s="28"/>
      <c r="N49" s="526">
        <f t="shared" si="10"/>
        <v>-43631438.401526168</v>
      </c>
      <c r="O49" s="527">
        <f t="shared" si="11"/>
        <v>-0.66786196505756013</v>
      </c>
      <c r="P49" s="526">
        <f t="shared" si="12"/>
        <v>-2057.3552601122356</v>
      </c>
      <c r="Q49" s="46"/>
      <c r="R49" s="83">
        <f t="shared" si="13"/>
        <v>-0.64568634975852257</v>
      </c>
      <c r="S49" s="83">
        <f t="shared" si="14"/>
        <v>-0.69634908971881027</v>
      </c>
      <c r="T49" s="110"/>
      <c r="U49" s="49"/>
      <c r="V49" s="29">
        <v>140</v>
      </c>
      <c r="W49" s="25" t="s">
        <v>47</v>
      </c>
      <c r="X49" s="88">
        <v>21124</v>
      </c>
      <c r="Y49" s="47">
        <v>42400013.055298656</v>
      </c>
      <c r="Z49" s="68">
        <v>12614277.85277712</v>
      </c>
      <c r="AA49" s="82">
        <f t="shared" si="15"/>
        <v>55014290.90807578</v>
      </c>
      <c r="AB49" s="89">
        <v>-1329951</v>
      </c>
      <c r="AC49" s="31">
        <v>11645684.384841943</v>
      </c>
      <c r="AD49" s="27">
        <f t="shared" si="16"/>
        <v>65330024.292917721</v>
      </c>
      <c r="AE49" s="28">
        <f t="shared" si="17"/>
        <v>3092.6919282767335</v>
      </c>
    </row>
    <row r="50" spans="1:31" ht="14.4" x14ac:dyDescent="0.3">
      <c r="A50" s="29">
        <v>142</v>
      </c>
      <c r="B50" s="25" t="s">
        <v>48</v>
      </c>
      <c r="C50" s="88">
        <v>6559</v>
      </c>
      <c r="D50" s="47">
        <v>300223.45607530477</v>
      </c>
      <c r="E50" s="317">
        <v>-470179.65418347431</v>
      </c>
      <c r="F50" s="318">
        <v>-124468.92423307331</v>
      </c>
      <c r="G50" s="68">
        <v>2345905.5988683607</v>
      </c>
      <c r="H50" s="82">
        <f t="shared" si="18"/>
        <v>2646129.0549436654</v>
      </c>
      <c r="I50" s="89">
        <v>-694731</v>
      </c>
      <c r="J50" s="31">
        <v>1145575.8266478979</v>
      </c>
      <c r="K50" s="27">
        <f t="shared" si="9"/>
        <v>3096973.8815915631</v>
      </c>
      <c r="L50" s="28">
        <f>K50/C50</f>
        <v>472.17165445823497</v>
      </c>
      <c r="M50" s="28"/>
      <c r="N50" s="526">
        <f t="shared" si="10"/>
        <v>-15880750.130904179</v>
      </c>
      <c r="O50" s="527">
        <f t="shared" si="11"/>
        <v>-0.83681004742442333</v>
      </c>
      <c r="P50" s="526">
        <f t="shared" si="12"/>
        <v>-2392.3904606354617</v>
      </c>
      <c r="Q50" s="46"/>
      <c r="R50" s="83">
        <f t="shared" si="13"/>
        <v>-0.83381538144166512</v>
      </c>
      <c r="S50" s="83">
        <f t="shared" si="14"/>
        <v>-0.69448274601662807</v>
      </c>
      <c r="T50" s="110"/>
      <c r="U50" s="49"/>
      <c r="V50" s="29">
        <v>142</v>
      </c>
      <c r="W50" s="25" t="s">
        <v>48</v>
      </c>
      <c r="X50" s="88">
        <v>6625</v>
      </c>
      <c r="Y50" s="47">
        <v>11264823.069951499</v>
      </c>
      <c r="Z50" s="68">
        <v>4658004.6736691194</v>
      </c>
      <c r="AA50" s="82">
        <f t="shared" si="15"/>
        <v>15922827.743620619</v>
      </c>
      <c r="AB50" s="89">
        <v>-694731</v>
      </c>
      <c r="AC50" s="31">
        <v>3749627.2688751221</v>
      </c>
      <c r="AD50" s="27">
        <f t="shared" si="16"/>
        <v>18977724.012495741</v>
      </c>
      <c r="AE50" s="28">
        <f t="shared" si="17"/>
        <v>2864.5621150936968</v>
      </c>
    </row>
    <row r="51" spans="1:31" ht="14.4" x14ac:dyDescent="0.3">
      <c r="A51" s="29">
        <v>143</v>
      </c>
      <c r="B51" s="25" t="s">
        <v>49</v>
      </c>
      <c r="C51" s="88">
        <v>6877</v>
      </c>
      <c r="D51" s="47">
        <v>1460060.2405149518</v>
      </c>
      <c r="E51" s="317">
        <v>212147.98602903739</v>
      </c>
      <c r="F51" s="318">
        <v>511004.9922880067</v>
      </c>
      <c r="G51" s="68">
        <v>2429134.4485131935</v>
      </c>
      <c r="H51" s="82">
        <f t="shared" si="18"/>
        <v>3889194.6890281453</v>
      </c>
      <c r="I51" s="89">
        <v>-806133</v>
      </c>
      <c r="J51" s="31">
        <v>1295501.878206668</v>
      </c>
      <c r="K51" s="27">
        <f t="shared" si="9"/>
        <v>4378563.5672348132</v>
      </c>
      <c r="L51" s="28">
        <f>K51/C51</f>
        <v>636.69675254250592</v>
      </c>
      <c r="M51" s="28"/>
      <c r="N51" s="526">
        <f t="shared" si="10"/>
        <v>-16143884.481189534</v>
      </c>
      <c r="O51" s="527">
        <f t="shared" si="11"/>
        <v>-0.78664516256037076</v>
      </c>
      <c r="P51" s="526">
        <f t="shared" si="12"/>
        <v>-2352.2994677348534</v>
      </c>
      <c r="Q51" s="46"/>
      <c r="R51" s="83">
        <f t="shared" si="13"/>
        <v>-0.77293817427708633</v>
      </c>
      <c r="S51" s="83">
        <f t="shared" si="14"/>
        <v>-0.69156405322646375</v>
      </c>
      <c r="T51" s="110"/>
      <c r="U51" s="49"/>
      <c r="V51" s="29">
        <v>143</v>
      </c>
      <c r="W51" s="25" t="s">
        <v>49</v>
      </c>
      <c r="X51" s="88">
        <v>6866</v>
      </c>
      <c r="Y51" s="47">
        <v>11848768.879511833</v>
      </c>
      <c r="Z51" s="68">
        <v>5279582.2937680688</v>
      </c>
      <c r="AA51" s="82">
        <f t="shared" si="15"/>
        <v>17128351.173279904</v>
      </c>
      <c r="AB51" s="89">
        <v>-806133</v>
      </c>
      <c r="AC51" s="31">
        <v>4200229.8751444425</v>
      </c>
      <c r="AD51" s="27">
        <f t="shared" si="16"/>
        <v>20522448.048424348</v>
      </c>
      <c r="AE51" s="28">
        <f t="shared" si="17"/>
        <v>2988.996220277359</v>
      </c>
    </row>
    <row r="52" spans="1:31" ht="14.4" x14ac:dyDescent="0.3">
      <c r="A52" s="29">
        <v>145</v>
      </c>
      <c r="B52" s="25" t="s">
        <v>50</v>
      </c>
      <c r="C52" s="88">
        <v>12366</v>
      </c>
      <c r="D52" s="47">
        <v>8180220.783519133</v>
      </c>
      <c r="E52" s="317">
        <v>1584963.4312574198</v>
      </c>
      <c r="F52" s="318">
        <v>22192.390149493018</v>
      </c>
      <c r="G52" s="68">
        <v>5578586.1999724694</v>
      </c>
      <c r="H52" s="82">
        <f t="shared" si="18"/>
        <v>13758806.983491603</v>
      </c>
      <c r="I52" s="89">
        <v>-229583</v>
      </c>
      <c r="J52" s="31">
        <v>2058360.6524661272</v>
      </c>
      <c r="K52" s="27">
        <f t="shared" si="9"/>
        <v>15587584.635957731</v>
      </c>
      <c r="L52" s="28">
        <f>K52/C52</f>
        <v>1260.5195403491614</v>
      </c>
      <c r="M52" s="28"/>
      <c r="N52" s="526">
        <f t="shared" si="10"/>
        <v>-19307701.69998616</v>
      </c>
      <c r="O52" s="527">
        <f t="shared" si="11"/>
        <v>-0.5533040054208771</v>
      </c>
      <c r="P52" s="526">
        <f t="shared" si="12"/>
        <v>-1577.8801941509112</v>
      </c>
      <c r="Q52" s="46"/>
      <c r="R52" s="83">
        <f t="shared" si="13"/>
        <v>-0.51709152931918556</v>
      </c>
      <c r="S52" s="83">
        <f t="shared" si="14"/>
        <v>-0.68969409257810466</v>
      </c>
      <c r="T52" s="110"/>
      <c r="U52" s="49"/>
      <c r="V52" s="29">
        <v>145</v>
      </c>
      <c r="W52" s="25" t="s">
        <v>50</v>
      </c>
      <c r="X52" s="88">
        <v>12294</v>
      </c>
      <c r="Y52" s="47">
        <v>20011511.089971974</v>
      </c>
      <c r="Z52" s="68">
        <v>8480030.9285272043</v>
      </c>
      <c r="AA52" s="82">
        <f t="shared" si="15"/>
        <v>28491542.018499181</v>
      </c>
      <c r="AB52" s="89">
        <v>-229583</v>
      </c>
      <c r="AC52" s="31">
        <v>6633327.3174447082</v>
      </c>
      <c r="AD52" s="27">
        <f t="shared" si="16"/>
        <v>34895286.335943893</v>
      </c>
      <c r="AE52" s="28">
        <f t="shared" si="17"/>
        <v>2838.3997345000726</v>
      </c>
    </row>
    <row r="53" spans="1:31" ht="14.4" x14ac:dyDescent="0.3">
      <c r="A53" s="29">
        <v>146</v>
      </c>
      <c r="B53" s="25" t="s">
        <v>51</v>
      </c>
      <c r="C53" s="88">
        <v>4643</v>
      </c>
      <c r="D53" s="47">
        <v>4260530.4305138849</v>
      </c>
      <c r="E53" s="317">
        <v>1608837.3784470616</v>
      </c>
      <c r="F53" s="318">
        <v>817470.9367858331</v>
      </c>
      <c r="G53" s="68">
        <v>441371.40611728135</v>
      </c>
      <c r="H53" s="82">
        <f t="shared" si="18"/>
        <v>4701901.8366311658</v>
      </c>
      <c r="I53" s="89">
        <v>-48166</v>
      </c>
      <c r="J53" s="31">
        <v>999512.34917580907</v>
      </c>
      <c r="K53" s="27">
        <f t="shared" si="9"/>
        <v>5653248.1858069748</v>
      </c>
      <c r="L53" s="28">
        <f>K53/C53</f>
        <v>1217.5852220131326</v>
      </c>
      <c r="M53" s="28"/>
      <c r="N53" s="526">
        <f t="shared" si="10"/>
        <v>-17628606.768939421</v>
      </c>
      <c r="O53" s="527">
        <f t="shared" si="11"/>
        <v>-0.757182226382075</v>
      </c>
      <c r="P53" s="526">
        <f t="shared" si="12"/>
        <v>-3684.8900264068279</v>
      </c>
      <c r="Q53" s="46"/>
      <c r="R53" s="83">
        <f t="shared" si="13"/>
        <v>-0.76539590411532032</v>
      </c>
      <c r="S53" s="83">
        <f t="shared" si="14"/>
        <v>-0.69602717917799706</v>
      </c>
      <c r="T53" s="110"/>
      <c r="U53" s="49"/>
      <c r="V53" s="29">
        <v>146</v>
      </c>
      <c r="W53" s="25" t="s">
        <v>51</v>
      </c>
      <c r="X53" s="88">
        <v>4749</v>
      </c>
      <c r="Y53" s="47">
        <v>17118281.89654373</v>
      </c>
      <c r="Z53" s="68">
        <v>2923575.509656027</v>
      </c>
      <c r="AA53" s="82">
        <f t="shared" si="15"/>
        <v>20041857.406199757</v>
      </c>
      <c r="AB53" s="89">
        <v>-48166</v>
      </c>
      <c r="AC53" s="31">
        <v>3288163.5485466393</v>
      </c>
      <c r="AD53" s="27">
        <f t="shared" si="16"/>
        <v>23281854.954746395</v>
      </c>
      <c r="AE53" s="28">
        <f t="shared" si="17"/>
        <v>4902.4752484199607</v>
      </c>
    </row>
    <row r="54" spans="1:31" ht="14.4" x14ac:dyDescent="0.3">
      <c r="A54" s="29">
        <v>148</v>
      </c>
      <c r="B54" s="25" t="s">
        <v>52</v>
      </c>
      <c r="C54" s="88">
        <v>7008</v>
      </c>
      <c r="D54" s="47">
        <v>9248546.7650270052</v>
      </c>
      <c r="E54" s="317">
        <v>-329589.26964456675</v>
      </c>
      <c r="F54" s="318">
        <v>1783305.7214017527</v>
      </c>
      <c r="G54" s="68">
        <v>-34651.487690418588</v>
      </c>
      <c r="H54" s="82">
        <f t="shared" si="18"/>
        <v>9213895.2773365863</v>
      </c>
      <c r="I54" s="89">
        <v>-678015</v>
      </c>
      <c r="J54" s="31">
        <v>1129357.6037055166</v>
      </c>
      <c r="K54" s="27">
        <f t="shared" si="9"/>
        <v>9665237.8810421024</v>
      </c>
      <c r="L54" s="28">
        <f>K54/C54</f>
        <v>1379.1720720665101</v>
      </c>
      <c r="M54" s="28"/>
      <c r="N54" s="526">
        <f t="shared" si="10"/>
        <v>-17991497.343654789</v>
      </c>
      <c r="O54" s="527">
        <f t="shared" si="11"/>
        <v>-0.65052860352037345</v>
      </c>
      <c r="P54" s="526">
        <f t="shared" si="12"/>
        <v>-2651.2469347386323</v>
      </c>
      <c r="Q54" s="46"/>
      <c r="R54" s="83">
        <f t="shared" si="13"/>
        <v>-0.62634082995194673</v>
      </c>
      <c r="S54" s="83">
        <f t="shared" si="14"/>
        <v>-0.69279170401903412</v>
      </c>
      <c r="T54" s="110"/>
      <c r="U54" s="49"/>
      <c r="V54" s="29">
        <v>148</v>
      </c>
      <c r="W54" s="25" t="s">
        <v>52</v>
      </c>
      <c r="X54" s="88">
        <v>6862</v>
      </c>
      <c r="Y54" s="47">
        <v>22645157.978468232</v>
      </c>
      <c r="Z54" s="68">
        <v>2013397.2395173514</v>
      </c>
      <c r="AA54" s="82">
        <f t="shared" si="15"/>
        <v>24658555.217985582</v>
      </c>
      <c r="AB54" s="89">
        <v>-678015</v>
      </c>
      <c r="AC54" s="31">
        <v>3676195.0067113084</v>
      </c>
      <c r="AD54" s="27">
        <f t="shared" si="16"/>
        <v>27656735.22469689</v>
      </c>
      <c r="AE54" s="28">
        <f t="shared" si="17"/>
        <v>4030.4190068051425</v>
      </c>
    </row>
    <row r="55" spans="1:31" ht="14.4" x14ac:dyDescent="0.3">
      <c r="A55" s="29">
        <v>149</v>
      </c>
      <c r="B55" s="25" t="s">
        <v>53</v>
      </c>
      <c r="C55" s="88">
        <v>5353</v>
      </c>
      <c r="D55" s="47">
        <v>2697100.2887037834</v>
      </c>
      <c r="E55" s="317">
        <v>245242.1245304452</v>
      </c>
      <c r="F55" s="318">
        <v>238960.76536673616</v>
      </c>
      <c r="G55" s="68">
        <v>-72691.189442194402</v>
      </c>
      <c r="H55" s="82">
        <f t="shared" si="18"/>
        <v>2624409.0992615889</v>
      </c>
      <c r="I55" s="89">
        <v>-1115005</v>
      </c>
      <c r="J55" s="31">
        <v>815423.81346971204</v>
      </c>
      <c r="K55" s="27">
        <f t="shared" si="9"/>
        <v>2324827.912731301</v>
      </c>
      <c r="L55" s="28">
        <f>K55/C55</f>
        <v>434.30373860102765</v>
      </c>
      <c r="M55" s="28"/>
      <c r="N55" s="526">
        <f t="shared" si="10"/>
        <v>-5849608.1827504113</v>
      </c>
      <c r="O55" s="527">
        <f t="shared" si="11"/>
        <v>-0.71559776288222354</v>
      </c>
      <c r="P55" s="526">
        <f t="shared" si="12"/>
        <v>-1101.955629089578</v>
      </c>
      <c r="Q55" s="46"/>
      <c r="R55" s="83">
        <f t="shared" si="13"/>
        <v>-0.60881312248200659</v>
      </c>
      <c r="S55" s="83">
        <f t="shared" si="14"/>
        <v>-0.68401821230642934</v>
      </c>
      <c r="T55" s="110"/>
      <c r="U55" s="49"/>
      <c r="V55" s="29">
        <v>149</v>
      </c>
      <c r="W55" s="25" t="s">
        <v>53</v>
      </c>
      <c r="X55" s="88">
        <v>5321</v>
      </c>
      <c r="Y55" s="47">
        <v>7182891.2696237266</v>
      </c>
      <c r="Z55" s="68">
        <v>-474054.01027349744</v>
      </c>
      <c r="AA55" s="82">
        <f t="shared" si="15"/>
        <v>6708837.2593502291</v>
      </c>
      <c r="AB55" s="89">
        <v>-1115005</v>
      </c>
      <c r="AC55" s="31">
        <v>2580603.8361314829</v>
      </c>
      <c r="AD55" s="27">
        <f t="shared" si="16"/>
        <v>8174436.0954817124</v>
      </c>
      <c r="AE55" s="28">
        <f t="shared" si="17"/>
        <v>1536.2593676906056</v>
      </c>
    </row>
    <row r="56" spans="1:31" ht="14.4" x14ac:dyDescent="0.3">
      <c r="A56" s="29">
        <v>151</v>
      </c>
      <c r="B56" s="25" t="s">
        <v>54</v>
      </c>
      <c r="C56" s="88">
        <v>1891</v>
      </c>
      <c r="D56" s="47">
        <v>401705.15515562095</v>
      </c>
      <c r="E56" s="317">
        <v>111084.82485202957</v>
      </c>
      <c r="F56" s="318">
        <v>-72973.60970174204</v>
      </c>
      <c r="G56" s="68">
        <v>631377.49509114318</v>
      </c>
      <c r="H56" s="82">
        <f t="shared" si="18"/>
        <v>1033082.6502467641</v>
      </c>
      <c r="I56" s="89">
        <v>-508908</v>
      </c>
      <c r="J56" s="31">
        <v>473287.07408532937</v>
      </c>
      <c r="K56" s="27">
        <f t="shared" si="9"/>
        <v>997461.72433209349</v>
      </c>
      <c r="L56" s="28">
        <f>K56/C56</f>
        <v>527.47843698154077</v>
      </c>
      <c r="M56" s="28"/>
      <c r="N56" s="526">
        <f t="shared" si="10"/>
        <v>-7229156.9161826801</v>
      </c>
      <c r="O56" s="527">
        <f t="shared" si="11"/>
        <v>-0.87875191887226245</v>
      </c>
      <c r="P56" s="526">
        <f t="shared" si="12"/>
        <v>-3746.0896879611992</v>
      </c>
      <c r="Q56" s="46"/>
      <c r="R56" s="83">
        <f t="shared" si="13"/>
        <v>-0.85590451183236138</v>
      </c>
      <c r="S56" s="83">
        <f t="shared" si="14"/>
        <v>-0.69779173011890394</v>
      </c>
      <c r="T56" s="110"/>
      <c r="U56" s="49"/>
      <c r="V56" s="29">
        <v>151</v>
      </c>
      <c r="W56" s="25" t="s">
        <v>54</v>
      </c>
      <c r="X56" s="88">
        <v>1925</v>
      </c>
      <c r="Y56" s="47">
        <v>5418918.9865869647</v>
      </c>
      <c r="Z56" s="68">
        <v>1750511.9469124302</v>
      </c>
      <c r="AA56" s="82">
        <f t="shared" si="15"/>
        <v>7169430.9334993949</v>
      </c>
      <c r="AB56" s="89">
        <v>-508908</v>
      </c>
      <c r="AC56" s="31">
        <v>1566095.7070153782</v>
      </c>
      <c r="AD56" s="27">
        <f t="shared" si="16"/>
        <v>8226618.6405147733</v>
      </c>
      <c r="AE56" s="28">
        <f t="shared" si="17"/>
        <v>4273.5681249427398</v>
      </c>
    </row>
    <row r="57" spans="1:31" ht="14.4" x14ac:dyDescent="0.3">
      <c r="A57" s="29">
        <v>152</v>
      </c>
      <c r="B57" s="25" t="s">
        <v>55</v>
      </c>
      <c r="C57" s="88">
        <v>4480</v>
      </c>
      <c r="D57" s="47">
        <v>1173280.3935334727</v>
      </c>
      <c r="E57" s="317">
        <v>112101.51861548294</v>
      </c>
      <c r="F57" s="318">
        <v>-298379.37544949498</v>
      </c>
      <c r="G57" s="68">
        <v>2303084.0436772895</v>
      </c>
      <c r="H57" s="82">
        <f t="shared" si="18"/>
        <v>3476364.4372107619</v>
      </c>
      <c r="I57" s="89">
        <v>83201</v>
      </c>
      <c r="J57" s="31">
        <v>896828.63545035035</v>
      </c>
      <c r="K57" s="27">
        <f t="shared" si="9"/>
        <v>4456394.0726611121</v>
      </c>
      <c r="L57" s="28">
        <f>K57/C57</f>
        <v>994.73081979042684</v>
      </c>
      <c r="M57" s="28"/>
      <c r="N57" s="526">
        <f t="shared" si="10"/>
        <v>-10331415.448901948</v>
      </c>
      <c r="O57" s="527">
        <f t="shared" si="11"/>
        <v>-0.69864407124240024</v>
      </c>
      <c r="P57" s="526">
        <f t="shared" si="12"/>
        <v>-2312.7640407694166</v>
      </c>
      <c r="Q57" s="46"/>
      <c r="R57" s="83">
        <f t="shared" si="13"/>
        <v>-0.70605453433564247</v>
      </c>
      <c r="S57" s="83">
        <f t="shared" si="14"/>
        <v>-0.68838974581066015</v>
      </c>
      <c r="T57" s="110"/>
      <c r="U57" s="49"/>
      <c r="V57" s="29">
        <v>152</v>
      </c>
      <c r="W57" s="25" t="s">
        <v>55</v>
      </c>
      <c r="X57" s="88">
        <v>4471</v>
      </c>
      <c r="Y57" s="47">
        <v>8063953.6544419331</v>
      </c>
      <c r="Z57" s="68">
        <v>3762608.899784565</v>
      </c>
      <c r="AA57" s="82">
        <f t="shared" si="15"/>
        <v>11826562.554226499</v>
      </c>
      <c r="AB57" s="89">
        <v>83201</v>
      </c>
      <c r="AC57" s="31">
        <v>2878045.9673365611</v>
      </c>
      <c r="AD57" s="27">
        <f t="shared" si="16"/>
        <v>14787809.521563061</v>
      </c>
      <c r="AE57" s="28">
        <f t="shared" si="17"/>
        <v>3307.4948605598433</v>
      </c>
    </row>
    <row r="58" spans="1:31" ht="14.4" x14ac:dyDescent="0.3">
      <c r="A58" s="29">
        <v>153</v>
      </c>
      <c r="B58" s="25" t="s">
        <v>56</v>
      </c>
      <c r="C58" s="88">
        <v>25655</v>
      </c>
      <c r="D58" s="47">
        <v>12789364.759979416</v>
      </c>
      <c r="E58" s="317">
        <v>7462319.6899723699</v>
      </c>
      <c r="F58" s="318">
        <v>5945910.1393650733</v>
      </c>
      <c r="G58" s="68">
        <v>7223180.6565777371</v>
      </c>
      <c r="H58" s="82">
        <f t="shared" si="18"/>
        <v>20012545.416557152</v>
      </c>
      <c r="I58" s="89">
        <v>-1173353</v>
      </c>
      <c r="J58" s="31">
        <v>3725437.1576379002</v>
      </c>
      <c r="K58" s="27">
        <f t="shared" si="9"/>
        <v>22564629.574195053</v>
      </c>
      <c r="L58" s="28">
        <f>K58/C58</f>
        <v>879.54120343773354</v>
      </c>
      <c r="M58" s="28"/>
      <c r="N58" s="526">
        <f t="shared" si="10"/>
        <v>-48405765.351487026</v>
      </c>
      <c r="O58" s="527">
        <f t="shared" si="11"/>
        <v>-0.68205574172408068</v>
      </c>
      <c r="P58" s="526">
        <f t="shared" si="12"/>
        <v>-1842.238084220256</v>
      </c>
      <c r="Q58" s="46"/>
      <c r="R58" s="83">
        <f t="shared" si="13"/>
        <v>-0.66514380249038541</v>
      </c>
      <c r="S58" s="83">
        <f t="shared" si="14"/>
        <v>-0.69905553879592763</v>
      </c>
      <c r="T58" s="110"/>
      <c r="U58" s="49"/>
      <c r="V58" s="29">
        <v>153</v>
      </c>
      <c r="W58" s="25" t="s">
        <v>56</v>
      </c>
      <c r="X58" s="88">
        <v>26075</v>
      </c>
      <c r="Y58" s="47">
        <v>50295401.440306798</v>
      </c>
      <c r="Z58" s="68">
        <v>9469194.7218488697</v>
      </c>
      <c r="AA58" s="82">
        <f t="shared" si="15"/>
        <v>59764596.162155665</v>
      </c>
      <c r="AB58" s="89">
        <v>-1173353</v>
      </c>
      <c r="AC58" s="31">
        <v>12379151.763526417</v>
      </c>
      <c r="AD58" s="27">
        <f t="shared" si="16"/>
        <v>70970394.925682083</v>
      </c>
      <c r="AE58" s="28">
        <f t="shared" si="17"/>
        <v>2721.7792876579897</v>
      </c>
    </row>
    <row r="59" spans="1:31" ht="14.4" x14ac:dyDescent="0.3">
      <c r="A59" s="29">
        <v>165</v>
      </c>
      <c r="B59" s="25" t="s">
        <v>57</v>
      </c>
      <c r="C59" s="88">
        <v>16340</v>
      </c>
      <c r="D59" s="47">
        <v>5983896.6892577615</v>
      </c>
      <c r="E59" s="317">
        <v>997757.58331705444</v>
      </c>
      <c r="F59" s="318">
        <v>235673.72782650596</v>
      </c>
      <c r="G59" s="68">
        <v>4559948.4904781524</v>
      </c>
      <c r="H59" s="82">
        <f t="shared" si="18"/>
        <v>10543845.179735914</v>
      </c>
      <c r="I59" s="89">
        <v>-2047241</v>
      </c>
      <c r="J59" s="31">
        <v>2406456.3966076891</v>
      </c>
      <c r="K59" s="27">
        <f t="shared" si="9"/>
        <v>10903060.576343603</v>
      </c>
      <c r="L59" s="28">
        <f>K59/C59</f>
        <v>667.26196917647508</v>
      </c>
      <c r="M59" s="28"/>
      <c r="N59" s="526">
        <f t="shared" si="10"/>
        <v>-19838365.798312191</v>
      </c>
      <c r="O59" s="527">
        <f t="shared" si="11"/>
        <v>-0.64533003630135943</v>
      </c>
      <c r="P59" s="526">
        <f t="shared" si="12"/>
        <v>-1226.0327511940241</v>
      </c>
      <c r="Q59" s="46"/>
      <c r="R59" s="83">
        <f t="shared" si="13"/>
        <v>-0.58018212253363988</v>
      </c>
      <c r="S59" s="83">
        <f t="shared" si="14"/>
        <v>-0.68638913913165522</v>
      </c>
      <c r="T59" s="110"/>
      <c r="U59" s="49"/>
      <c r="V59" s="29">
        <v>165</v>
      </c>
      <c r="W59" s="25" t="s">
        <v>57</v>
      </c>
      <c r="X59" s="88">
        <v>16237</v>
      </c>
      <c r="Y59" s="47">
        <v>19818877.974684194</v>
      </c>
      <c r="Z59" s="68">
        <v>5296405.927394961</v>
      </c>
      <c r="AA59" s="82">
        <f t="shared" si="15"/>
        <v>25115283.902079154</v>
      </c>
      <c r="AB59" s="89">
        <v>-2047241</v>
      </c>
      <c r="AC59" s="31">
        <v>7673383.4725766415</v>
      </c>
      <c r="AD59" s="27">
        <f t="shared" si="16"/>
        <v>30741426.374655794</v>
      </c>
      <c r="AE59" s="28">
        <f t="shared" si="17"/>
        <v>1893.2947203704991</v>
      </c>
    </row>
    <row r="60" spans="1:31" ht="14.4" x14ac:dyDescent="0.3">
      <c r="A60" s="29">
        <v>167</v>
      </c>
      <c r="B60" s="25" t="s">
        <v>58</v>
      </c>
      <c r="C60" s="88">
        <v>77261</v>
      </c>
      <c r="D60" s="47">
        <v>20950936.770164546</v>
      </c>
      <c r="E60" s="317">
        <v>8126809.5509918388</v>
      </c>
      <c r="F60" s="318">
        <v>7711151.5837480389</v>
      </c>
      <c r="G60" s="68">
        <v>24964199.804359265</v>
      </c>
      <c r="H60" s="82">
        <f t="shared" si="18"/>
        <v>45915136.574523807</v>
      </c>
      <c r="I60" s="465">
        <v>-1077738</v>
      </c>
      <c r="J60" s="31">
        <v>12089788.480861571</v>
      </c>
      <c r="K60" s="27">
        <f t="shared" si="9"/>
        <v>56927187.055385381</v>
      </c>
      <c r="L60" s="28">
        <f>K60/C60</f>
        <v>736.81659641197211</v>
      </c>
      <c r="M60" s="28"/>
      <c r="N60" s="526">
        <f t="shared" si="10"/>
        <v>-117066087.97282705</v>
      </c>
      <c r="O60" s="527">
        <f t="shared" si="11"/>
        <v>-0.67281961302151005</v>
      </c>
      <c r="P60" s="526">
        <f t="shared" si="12"/>
        <v>-1524.7454368396357</v>
      </c>
      <c r="Q60" s="46"/>
      <c r="R60" s="83">
        <f t="shared" si="13"/>
        <v>-0.66091666100737112</v>
      </c>
      <c r="S60" s="83">
        <f t="shared" si="14"/>
        <v>-0.69517510577708752</v>
      </c>
      <c r="T60" s="110"/>
      <c r="U60" s="49"/>
      <c r="V60" s="29">
        <v>167</v>
      </c>
      <c r="W60" s="25" t="s">
        <v>58</v>
      </c>
      <c r="X60" s="88">
        <v>76935</v>
      </c>
      <c r="Y60" s="47">
        <v>89051105.897407204</v>
      </c>
      <c r="Z60" s="68">
        <v>46358486.065829672</v>
      </c>
      <c r="AA60" s="82">
        <f t="shared" si="15"/>
        <v>135409591.96323687</v>
      </c>
      <c r="AB60" s="465">
        <v>-1077738</v>
      </c>
      <c r="AC60" s="31">
        <v>39661421.064975567</v>
      </c>
      <c r="AD60" s="27">
        <f t="shared" si="16"/>
        <v>173993275.02821243</v>
      </c>
      <c r="AE60" s="28">
        <f t="shared" si="17"/>
        <v>2261.5620332516078</v>
      </c>
    </row>
    <row r="61" spans="1:31" ht="14.4" x14ac:dyDescent="0.3">
      <c r="A61" s="29">
        <v>169</v>
      </c>
      <c r="B61" s="25" t="s">
        <v>59</v>
      </c>
      <c r="C61" s="88">
        <v>5046</v>
      </c>
      <c r="D61" s="47">
        <v>1184560.1312321466</v>
      </c>
      <c r="E61" s="317">
        <v>187663.49633967626</v>
      </c>
      <c r="F61" s="318">
        <v>171890.24274198004</v>
      </c>
      <c r="G61" s="68">
        <v>1297686.5614957912</v>
      </c>
      <c r="H61" s="82">
        <f t="shared" si="18"/>
        <v>2482246.6927279378</v>
      </c>
      <c r="I61" s="89">
        <v>-1291424</v>
      </c>
      <c r="J61" s="31">
        <v>869672.01057616901</v>
      </c>
      <c r="K61" s="27">
        <f t="shared" si="9"/>
        <v>2060494.7033041068</v>
      </c>
      <c r="L61" s="28">
        <f>K61/C61</f>
        <v>408.34219248991417</v>
      </c>
      <c r="M61" s="28"/>
      <c r="N61" s="526">
        <f t="shared" si="10"/>
        <v>-8098246.1778846961</v>
      </c>
      <c r="O61" s="527">
        <f t="shared" si="11"/>
        <v>-0.79717026672866742</v>
      </c>
      <c r="P61" s="526">
        <f t="shared" si="12"/>
        <v>-1598.9174165179504</v>
      </c>
      <c r="Q61" s="46"/>
      <c r="R61" s="83">
        <f t="shared" si="13"/>
        <v>-0.71180658867096236</v>
      </c>
      <c r="S61" s="83">
        <f t="shared" si="14"/>
        <v>-0.69345764748666139</v>
      </c>
      <c r="T61" s="110"/>
      <c r="U61" s="49"/>
      <c r="V61" s="29">
        <v>169</v>
      </c>
      <c r="W61" s="25" t="s">
        <v>59</v>
      </c>
      <c r="X61" s="88">
        <v>5061</v>
      </c>
      <c r="Y61" s="47">
        <v>6586976.6771405768</v>
      </c>
      <c r="Z61" s="68">
        <v>2026151.1569787608</v>
      </c>
      <c r="AA61" s="82">
        <f t="shared" si="15"/>
        <v>8613127.8341193385</v>
      </c>
      <c r="AB61" s="89">
        <v>-1291424</v>
      </c>
      <c r="AC61" s="31">
        <v>2837037.0470694643</v>
      </c>
      <c r="AD61" s="27">
        <f t="shared" si="16"/>
        <v>10158740.881188802</v>
      </c>
      <c r="AE61" s="28">
        <f t="shared" si="17"/>
        <v>2007.2596090078646</v>
      </c>
    </row>
    <row r="62" spans="1:31" ht="14.4" x14ac:dyDescent="0.3">
      <c r="A62" s="29">
        <v>171</v>
      </c>
      <c r="B62" s="25" t="s">
        <v>60</v>
      </c>
      <c r="C62" s="88">
        <v>4624</v>
      </c>
      <c r="D62" s="47">
        <v>376698.26700498635</v>
      </c>
      <c r="E62" s="317">
        <v>4692.4158618473566</v>
      </c>
      <c r="F62" s="318">
        <v>-175789.02529530803</v>
      </c>
      <c r="G62" s="68">
        <v>1281726.2133677332</v>
      </c>
      <c r="H62" s="82">
        <f t="shared" si="18"/>
        <v>1658424.4803727195</v>
      </c>
      <c r="I62" s="89">
        <v>-135669</v>
      </c>
      <c r="J62" s="31">
        <v>903371.90926261642</v>
      </c>
      <c r="K62" s="27">
        <f t="shared" si="9"/>
        <v>2426127.3896353357</v>
      </c>
      <c r="L62" s="28">
        <f>K62/C62</f>
        <v>524.68152890037538</v>
      </c>
      <c r="M62" s="28"/>
      <c r="N62" s="526">
        <f t="shared" si="10"/>
        <v>-11214878.224143621</v>
      </c>
      <c r="O62" s="527">
        <f t="shared" si="11"/>
        <v>-0.82214453550369682</v>
      </c>
      <c r="P62" s="526">
        <f t="shared" si="12"/>
        <v>-2384.4687406195558</v>
      </c>
      <c r="Q62" s="46"/>
      <c r="R62" s="83">
        <f t="shared" si="13"/>
        <v>-0.8465559996801777</v>
      </c>
      <c r="S62" s="83">
        <f t="shared" si="14"/>
        <v>-0.69569742475710838</v>
      </c>
      <c r="T62" s="110"/>
      <c r="U62" s="49"/>
      <c r="V62" s="29">
        <v>171</v>
      </c>
      <c r="W62" s="25" t="s">
        <v>60</v>
      </c>
      <c r="X62" s="88">
        <v>4689</v>
      </c>
      <c r="Y62" s="47">
        <v>8226374.8972612461</v>
      </c>
      <c r="Z62" s="68">
        <v>2581636.3440781143</v>
      </c>
      <c r="AA62" s="82">
        <f t="shared" si="15"/>
        <v>10808011.241339359</v>
      </c>
      <c r="AB62" s="89">
        <v>-135669</v>
      </c>
      <c r="AC62" s="31">
        <v>2968663.3724395959</v>
      </c>
      <c r="AD62" s="27">
        <f t="shared" si="16"/>
        <v>13641005.613778956</v>
      </c>
      <c r="AE62" s="28">
        <f t="shared" si="17"/>
        <v>2909.150269519931</v>
      </c>
    </row>
    <row r="63" spans="1:31" ht="14.4" x14ac:dyDescent="0.3">
      <c r="A63" s="29">
        <v>172</v>
      </c>
      <c r="B63" s="25" t="s">
        <v>61</v>
      </c>
      <c r="C63" s="88">
        <v>4263</v>
      </c>
      <c r="D63" s="47">
        <v>-724320.10337041283</v>
      </c>
      <c r="E63" s="317">
        <v>-579647.53119679133</v>
      </c>
      <c r="F63" s="318">
        <v>-551859.60109635885</v>
      </c>
      <c r="G63" s="68">
        <v>1342992.6489036793</v>
      </c>
      <c r="H63" s="82">
        <f t="shared" si="18"/>
        <v>618672.5455332665</v>
      </c>
      <c r="I63" s="89">
        <v>78790</v>
      </c>
      <c r="J63" s="31">
        <v>894398.51661006967</v>
      </c>
      <c r="K63" s="27">
        <f t="shared" si="9"/>
        <v>1591861.0621433361</v>
      </c>
      <c r="L63" s="28">
        <f>K63/C63</f>
        <v>373.4133385276416</v>
      </c>
      <c r="M63" s="28"/>
      <c r="N63" s="526">
        <f t="shared" si="10"/>
        <v>-15530288.32447787</v>
      </c>
      <c r="O63" s="527">
        <f t="shared" si="11"/>
        <v>-0.90702913365612992</v>
      </c>
      <c r="P63" s="526">
        <f t="shared" si="12"/>
        <v>-3611.2618736253044</v>
      </c>
      <c r="Q63" s="46"/>
      <c r="R63" s="83">
        <f t="shared" si="13"/>
        <v>-0.9560390549447465</v>
      </c>
      <c r="S63" s="83">
        <f t="shared" si="14"/>
        <v>-0.69886871067044454</v>
      </c>
      <c r="T63" s="110"/>
      <c r="U63" s="49"/>
      <c r="V63" s="29">
        <v>172</v>
      </c>
      <c r="W63" s="25" t="s">
        <v>61</v>
      </c>
      <c r="X63" s="88">
        <v>4297</v>
      </c>
      <c r="Y63" s="47">
        <v>10515812.593905445</v>
      </c>
      <c r="Z63" s="68">
        <v>3557418.6515937429</v>
      </c>
      <c r="AA63" s="82">
        <f t="shared" si="15"/>
        <v>14073231.245499188</v>
      </c>
      <c r="AB63" s="89">
        <v>78790</v>
      </c>
      <c r="AC63" s="31">
        <v>2970128.1411220194</v>
      </c>
      <c r="AD63" s="27">
        <f t="shared" si="16"/>
        <v>17122149.386621207</v>
      </c>
      <c r="AE63" s="28">
        <f t="shared" si="17"/>
        <v>3984.6752121529457</v>
      </c>
    </row>
    <row r="64" spans="1:31" ht="14.4" x14ac:dyDescent="0.3">
      <c r="A64" s="29">
        <v>176</v>
      </c>
      <c r="B64" s="25" t="s">
        <v>62</v>
      </c>
      <c r="C64" s="88">
        <v>4444</v>
      </c>
      <c r="D64" s="47">
        <v>1026676.8695443051</v>
      </c>
      <c r="E64" s="317">
        <v>-94097.049595851277</v>
      </c>
      <c r="F64" s="318">
        <v>-167838.62152531795</v>
      </c>
      <c r="G64" s="68">
        <v>1791824.1930430548</v>
      </c>
      <c r="H64" s="82">
        <f t="shared" si="18"/>
        <v>2818501.0625873599</v>
      </c>
      <c r="I64" s="465">
        <v>-82170</v>
      </c>
      <c r="J64" s="31">
        <v>959006.43258913571</v>
      </c>
      <c r="K64" s="27">
        <f t="shared" si="9"/>
        <v>3695337.4951764955</v>
      </c>
      <c r="L64" s="28">
        <f>K64/C64</f>
        <v>831.53408982369388</v>
      </c>
      <c r="M64" s="28"/>
      <c r="N64" s="526">
        <f t="shared" si="10"/>
        <v>-18349020.909929223</v>
      </c>
      <c r="O64" s="527">
        <f t="shared" si="11"/>
        <v>-0.83236810855331522</v>
      </c>
      <c r="P64" s="526">
        <f t="shared" si="12"/>
        <v>-4037.9950475974938</v>
      </c>
      <c r="Q64" s="46"/>
      <c r="R64" s="83">
        <f t="shared" si="13"/>
        <v>-0.85131498291070495</v>
      </c>
      <c r="S64" s="83">
        <f t="shared" si="14"/>
        <v>-0.69750684178612898</v>
      </c>
      <c r="T64" s="110"/>
      <c r="U64" s="49"/>
      <c r="V64" s="29">
        <v>176</v>
      </c>
      <c r="W64" s="25" t="s">
        <v>62</v>
      </c>
      <c r="X64" s="88">
        <v>4527</v>
      </c>
      <c r="Y64" s="47">
        <v>14402295.581041977</v>
      </c>
      <c r="Z64" s="68">
        <v>4553891.9203164484</v>
      </c>
      <c r="AA64" s="82">
        <f t="shared" si="15"/>
        <v>18956187.501358427</v>
      </c>
      <c r="AB64" s="465">
        <v>-82170</v>
      </c>
      <c r="AC64" s="31">
        <v>3170340.9037472899</v>
      </c>
      <c r="AD64" s="27">
        <f t="shared" si="16"/>
        <v>22044358.405105717</v>
      </c>
      <c r="AE64" s="28">
        <f t="shared" si="17"/>
        <v>4869.5291374211874</v>
      </c>
    </row>
    <row r="65" spans="1:31" ht="14.4" x14ac:dyDescent="0.3">
      <c r="A65" s="29">
        <v>177</v>
      </c>
      <c r="B65" s="25" t="s">
        <v>63</v>
      </c>
      <c r="C65" s="88">
        <v>1786</v>
      </c>
      <c r="D65" s="47">
        <v>942252.52827896713</v>
      </c>
      <c r="E65" s="317">
        <v>360363.22203512915</v>
      </c>
      <c r="F65" s="318">
        <v>365214.85850069619</v>
      </c>
      <c r="G65" s="68">
        <v>-5186.635903422175</v>
      </c>
      <c r="H65" s="82">
        <f t="shared" si="18"/>
        <v>937065.89237554499</v>
      </c>
      <c r="I65" s="89">
        <v>-479945</v>
      </c>
      <c r="J65" s="31">
        <v>351929.35481828486</v>
      </c>
      <c r="K65" s="27">
        <f t="shared" si="9"/>
        <v>809050.24719382985</v>
      </c>
      <c r="L65" s="28">
        <f>K65/C65</f>
        <v>452.99565912308503</v>
      </c>
      <c r="M65" s="28"/>
      <c r="N65" s="526">
        <f t="shared" si="10"/>
        <v>-3876314.039215439</v>
      </c>
      <c r="O65" s="527">
        <f t="shared" si="11"/>
        <v>-0.82732393945533245</v>
      </c>
      <c r="P65" s="526">
        <f t="shared" si="12"/>
        <v>-2149.9844999931756</v>
      </c>
      <c r="Q65" s="46"/>
      <c r="R65" s="83">
        <f t="shared" si="13"/>
        <v>-0.76641184373738258</v>
      </c>
      <c r="S65" s="83">
        <f t="shared" si="14"/>
        <v>-0.69495425005199607</v>
      </c>
      <c r="T65" s="110"/>
      <c r="U65" s="49"/>
      <c r="V65" s="29">
        <v>177</v>
      </c>
      <c r="W65" s="25" t="s">
        <v>63</v>
      </c>
      <c r="X65" s="88">
        <v>1800</v>
      </c>
      <c r="Y65" s="47">
        <v>3442736.0013256972</v>
      </c>
      <c r="Z65" s="68">
        <v>568879.60183024837</v>
      </c>
      <c r="AA65" s="82">
        <f t="shared" si="15"/>
        <v>4011615.6031559454</v>
      </c>
      <c r="AB65" s="89">
        <v>-479945</v>
      </c>
      <c r="AC65" s="31">
        <v>1153693.6832533234</v>
      </c>
      <c r="AD65" s="27">
        <f t="shared" si="16"/>
        <v>4685364.2864092691</v>
      </c>
      <c r="AE65" s="28">
        <f t="shared" si="17"/>
        <v>2602.9801591162604</v>
      </c>
    </row>
    <row r="66" spans="1:31" ht="14.4" x14ac:dyDescent="0.3">
      <c r="A66" s="29">
        <v>178</v>
      </c>
      <c r="B66" s="25" t="s">
        <v>64</v>
      </c>
      <c r="C66" s="88">
        <v>5887</v>
      </c>
      <c r="D66" s="47">
        <v>1208081.8546523997</v>
      </c>
      <c r="E66" s="317">
        <v>595143.12394122256</v>
      </c>
      <c r="F66" s="318">
        <v>205925.7367004157</v>
      </c>
      <c r="G66" s="68">
        <v>1488462.7664155664</v>
      </c>
      <c r="H66" s="82">
        <f t="shared" si="18"/>
        <v>2696544.6210679663</v>
      </c>
      <c r="I66" s="89">
        <v>-581018</v>
      </c>
      <c r="J66" s="31">
        <v>1296155.8423883014</v>
      </c>
      <c r="K66" s="27">
        <f t="shared" si="9"/>
        <v>3411682.4634562675</v>
      </c>
      <c r="L66" s="28">
        <f>K66/C66</f>
        <v>579.52819151626761</v>
      </c>
      <c r="M66" s="28"/>
      <c r="N66" s="526">
        <f t="shared" si="10"/>
        <v>-20379910.695864581</v>
      </c>
      <c r="O66" s="527">
        <f t="shared" si="11"/>
        <v>-0.85660134482756689</v>
      </c>
      <c r="P66" s="526">
        <f t="shared" si="12"/>
        <v>-3431.1921657529247</v>
      </c>
      <c r="Q66" s="46"/>
      <c r="R66" s="83">
        <f t="shared" si="13"/>
        <v>-0.86573446250491637</v>
      </c>
      <c r="S66" s="83">
        <f t="shared" si="14"/>
        <v>-0.69779124734180553</v>
      </c>
      <c r="T66" s="110"/>
      <c r="U66" s="49"/>
      <c r="V66" s="29">
        <v>178</v>
      </c>
      <c r="W66" s="25" t="s">
        <v>64</v>
      </c>
      <c r="X66" s="88">
        <v>5932</v>
      </c>
      <c r="Y66" s="47">
        <v>15494771.898739165</v>
      </c>
      <c r="Z66" s="68">
        <v>4588897.1601710953</v>
      </c>
      <c r="AA66" s="82">
        <f t="shared" si="15"/>
        <v>20083669.058910258</v>
      </c>
      <c r="AB66" s="89">
        <v>-581018</v>
      </c>
      <c r="AC66" s="31">
        <v>4288942.1004105909</v>
      </c>
      <c r="AD66" s="27">
        <f t="shared" si="16"/>
        <v>23791593.15932085</v>
      </c>
      <c r="AE66" s="28">
        <f t="shared" si="17"/>
        <v>4010.7203572691924</v>
      </c>
    </row>
    <row r="67" spans="1:31" ht="14.4" x14ac:dyDescent="0.3">
      <c r="A67" s="29">
        <v>179</v>
      </c>
      <c r="B67" s="25" t="s">
        <v>65</v>
      </c>
      <c r="C67" s="88">
        <v>144473</v>
      </c>
      <c r="D67" s="47">
        <v>28641555.98439284</v>
      </c>
      <c r="E67" s="317">
        <v>-1451620.3096328974</v>
      </c>
      <c r="F67" s="318">
        <v>4887352.9933173824</v>
      </c>
      <c r="G67" s="68">
        <v>38981474.696606003</v>
      </c>
      <c r="H67" s="82">
        <f t="shared" si="18"/>
        <v>67623030.680998847</v>
      </c>
      <c r="I67" s="89">
        <v>-22721521</v>
      </c>
      <c r="J67" s="31">
        <v>20070209.544607073</v>
      </c>
      <c r="K67" s="27">
        <f t="shared" si="9"/>
        <v>64971719.22560592</v>
      </c>
      <c r="L67" s="28">
        <f>K67/C67</f>
        <v>449.71530476702168</v>
      </c>
      <c r="M67" s="28"/>
      <c r="N67" s="526">
        <f t="shared" si="10"/>
        <v>-153898702.0709455</v>
      </c>
      <c r="O67" s="527">
        <f t="shared" si="11"/>
        <v>-0.70314984162444416</v>
      </c>
      <c r="P67" s="526">
        <f t="shared" si="12"/>
        <v>-1076.364888347965</v>
      </c>
      <c r="Q67" s="46"/>
      <c r="R67" s="83">
        <f t="shared" si="13"/>
        <v>-0.6136592042124569</v>
      </c>
      <c r="S67" s="83">
        <f t="shared" si="14"/>
        <v>-0.69845207748028548</v>
      </c>
      <c r="T67" s="110"/>
      <c r="U67" s="49"/>
      <c r="V67" s="29">
        <v>179</v>
      </c>
      <c r="W67" s="25" t="s">
        <v>65</v>
      </c>
      <c r="X67" s="88">
        <v>143420</v>
      </c>
      <c r="Y67" s="47">
        <v>116810043.90125506</v>
      </c>
      <c r="Z67" s="68">
        <v>58224618.289030887</v>
      </c>
      <c r="AA67" s="82">
        <f t="shared" si="15"/>
        <v>175034662.19028595</v>
      </c>
      <c r="AB67" s="89">
        <v>-22721521</v>
      </c>
      <c r="AC67" s="31">
        <v>66557280.106265463</v>
      </c>
      <c r="AD67" s="27">
        <f t="shared" si="16"/>
        <v>218870421.29655141</v>
      </c>
      <c r="AE67" s="28">
        <f t="shared" si="17"/>
        <v>1526.0801931149867</v>
      </c>
    </row>
    <row r="68" spans="1:31" ht="14.4" x14ac:dyDescent="0.3">
      <c r="A68" s="29">
        <v>181</v>
      </c>
      <c r="B68" s="25" t="s">
        <v>66</v>
      </c>
      <c r="C68" s="88">
        <v>1685</v>
      </c>
      <c r="D68" s="47">
        <v>805622.23880444339</v>
      </c>
      <c r="E68" s="317">
        <v>262367.68185422686</v>
      </c>
      <c r="F68" s="318">
        <v>189723.95328039327</v>
      </c>
      <c r="G68" s="68">
        <v>876284.25161549717</v>
      </c>
      <c r="H68" s="82">
        <f t="shared" si="18"/>
        <v>1681906.4904199406</v>
      </c>
      <c r="I68" s="89">
        <v>-369016</v>
      </c>
      <c r="J68" s="31">
        <v>405600.27984875394</v>
      </c>
      <c r="K68" s="27">
        <f t="shared" si="9"/>
        <v>1718490.7702686945</v>
      </c>
      <c r="L68" s="28">
        <f>K68/C68</f>
        <v>1019.8758280526376</v>
      </c>
      <c r="M68" s="28"/>
      <c r="N68" s="526">
        <f t="shared" si="10"/>
        <v>-3917472.6655819863</v>
      </c>
      <c r="O68" s="527">
        <f t="shared" si="11"/>
        <v>-0.69508482625396784</v>
      </c>
      <c r="P68" s="526">
        <f t="shared" si="12"/>
        <v>-2281.8016387608836</v>
      </c>
      <c r="Q68" s="46"/>
      <c r="R68" s="83">
        <f t="shared" si="13"/>
        <v>-0.64083765010035987</v>
      </c>
      <c r="S68" s="83">
        <f t="shared" si="14"/>
        <v>-0.6932199678716876</v>
      </c>
      <c r="T68" s="110"/>
      <c r="U68" s="49"/>
      <c r="V68" s="29">
        <v>181</v>
      </c>
      <c r="W68" s="25" t="s">
        <v>66</v>
      </c>
      <c r="X68" s="88">
        <v>1707</v>
      </c>
      <c r="Y68" s="47">
        <v>2926550.5232296367</v>
      </c>
      <c r="Z68" s="68">
        <v>1756308.0528151831</v>
      </c>
      <c r="AA68" s="82">
        <f t="shared" si="15"/>
        <v>4682858.5760448202</v>
      </c>
      <c r="AB68" s="89">
        <v>-369016</v>
      </c>
      <c r="AC68" s="31">
        <v>1322120.8598058606</v>
      </c>
      <c r="AD68" s="27">
        <f t="shared" si="16"/>
        <v>5635963.4358506808</v>
      </c>
      <c r="AE68" s="28">
        <f t="shared" si="17"/>
        <v>3301.6774668135213</v>
      </c>
    </row>
    <row r="69" spans="1:31" ht="14.4" x14ac:dyDescent="0.3">
      <c r="A69" s="29">
        <v>182</v>
      </c>
      <c r="B69" s="25" t="s">
        <v>67</v>
      </c>
      <c r="C69" s="88">
        <v>19767</v>
      </c>
      <c r="D69" s="47">
        <v>4284180.084565172</v>
      </c>
      <c r="E69" s="317">
        <v>1814311.0648485494</v>
      </c>
      <c r="F69" s="318">
        <v>2125241.3176482315</v>
      </c>
      <c r="G69" s="68">
        <v>-109886.17606476917</v>
      </c>
      <c r="H69" s="82">
        <f t="shared" si="18"/>
        <v>4174293.9085004027</v>
      </c>
      <c r="I69" s="89">
        <v>-2110897</v>
      </c>
      <c r="J69" s="31">
        <v>3182229.8047304191</v>
      </c>
      <c r="K69" s="27">
        <f t="shared" si="9"/>
        <v>5245626.7132308222</v>
      </c>
      <c r="L69" s="28">
        <f>K69/C69</f>
        <v>265.37293029953065</v>
      </c>
      <c r="M69" s="28"/>
      <c r="N69" s="526">
        <f t="shared" si="10"/>
        <v>-41641178.919332221</v>
      </c>
      <c r="O69" s="527">
        <f t="shared" si="11"/>
        <v>-0.88812147378221662</v>
      </c>
      <c r="P69" s="526">
        <f t="shared" si="12"/>
        <v>-2092.2881363552206</v>
      </c>
      <c r="Q69" s="46"/>
      <c r="R69" s="83">
        <f t="shared" si="13"/>
        <v>-0.89166038893528765</v>
      </c>
      <c r="S69" s="83">
        <f t="shared" si="14"/>
        <v>-0.69600378672771246</v>
      </c>
      <c r="T69" s="110"/>
      <c r="U69" s="49"/>
      <c r="V69" s="29">
        <v>182</v>
      </c>
      <c r="W69" s="25" t="s">
        <v>67</v>
      </c>
      <c r="X69" s="88">
        <v>19887</v>
      </c>
      <c r="Y69" s="47">
        <v>37212669.730767705</v>
      </c>
      <c r="Z69" s="68">
        <v>1317041.3091496921</v>
      </c>
      <c r="AA69" s="82">
        <f t="shared" si="15"/>
        <v>38529711.039917395</v>
      </c>
      <c r="AB69" s="89">
        <v>-2110897</v>
      </c>
      <c r="AC69" s="31">
        <v>10467991.592645649</v>
      </c>
      <c r="AD69" s="27">
        <f t="shared" si="16"/>
        <v>46886805.63256304</v>
      </c>
      <c r="AE69" s="28">
        <f t="shared" si="17"/>
        <v>2357.6610666547513</v>
      </c>
    </row>
    <row r="70" spans="1:31" ht="14.4" x14ac:dyDescent="0.3">
      <c r="A70" s="29">
        <v>186</v>
      </c>
      <c r="B70" s="25" t="s">
        <v>68</v>
      </c>
      <c r="C70" s="88">
        <v>45226</v>
      </c>
      <c r="D70" s="47">
        <v>8838040.1272277161</v>
      </c>
      <c r="E70" s="317">
        <v>-4199738.7063479153</v>
      </c>
      <c r="F70" s="318">
        <v>-1440158.6094251114</v>
      </c>
      <c r="G70" s="68">
        <v>3471839.1564247599</v>
      </c>
      <c r="H70" s="82">
        <f t="shared" si="18"/>
        <v>12309879.283652477</v>
      </c>
      <c r="I70" s="89">
        <v>-349842</v>
      </c>
      <c r="J70" s="31">
        <v>4982651.3567733904</v>
      </c>
      <c r="K70" s="27">
        <f t="shared" si="9"/>
        <v>16942688.640425868</v>
      </c>
      <c r="L70" s="28">
        <f>K70/C70</f>
        <v>374.62275329292595</v>
      </c>
      <c r="M70" s="28"/>
      <c r="N70" s="526">
        <f t="shared" si="10"/>
        <v>-26826457.431352735</v>
      </c>
      <c r="O70" s="527">
        <f t="shared" si="11"/>
        <v>-0.61290794632728407</v>
      </c>
      <c r="P70" s="526">
        <f t="shared" si="12"/>
        <v>-609.94919748378311</v>
      </c>
      <c r="Q70" s="46"/>
      <c r="R70" s="83">
        <f t="shared" si="13"/>
        <v>-0.55796428363767592</v>
      </c>
      <c r="S70" s="83">
        <f t="shared" si="14"/>
        <v>-0.69376789553488827</v>
      </c>
      <c r="T70" s="110"/>
      <c r="U70" s="49"/>
      <c r="V70" s="29">
        <v>186</v>
      </c>
      <c r="W70" s="25" t="s">
        <v>68</v>
      </c>
      <c r="X70" s="88">
        <v>44455</v>
      </c>
      <c r="Y70" s="47">
        <v>32349005.97102572</v>
      </c>
      <c r="Z70" s="68">
        <v>-4500850.6568917381</v>
      </c>
      <c r="AA70" s="82">
        <f t="shared" si="15"/>
        <v>27848155.314133983</v>
      </c>
      <c r="AB70" s="89">
        <v>-349842</v>
      </c>
      <c r="AC70" s="31">
        <v>16270832.757644622</v>
      </c>
      <c r="AD70" s="27">
        <f t="shared" si="16"/>
        <v>43769146.071778603</v>
      </c>
      <c r="AE70" s="28">
        <f t="shared" si="17"/>
        <v>984.57195077670906</v>
      </c>
    </row>
    <row r="71" spans="1:31" ht="14.4" x14ac:dyDescent="0.3">
      <c r="A71" s="29">
        <v>202</v>
      </c>
      <c r="B71" s="25" t="s">
        <v>69</v>
      </c>
      <c r="C71" s="88">
        <v>35497</v>
      </c>
      <c r="D71" s="47">
        <v>21797792.596950173</v>
      </c>
      <c r="E71" s="317">
        <v>2612465.7097066832</v>
      </c>
      <c r="F71" s="318">
        <v>1167330.9937184455</v>
      </c>
      <c r="G71" s="68">
        <v>2375271.9304716657</v>
      </c>
      <c r="H71" s="82">
        <f t="shared" si="18"/>
        <v>24173064.52742184</v>
      </c>
      <c r="I71" s="89">
        <v>-3482000</v>
      </c>
      <c r="J71" s="31">
        <v>3568566.129517653</v>
      </c>
      <c r="K71" s="27">
        <f t="shared" si="9"/>
        <v>24259630.656939492</v>
      </c>
      <c r="L71" s="28">
        <f>K71/C71</f>
        <v>683.42763210805117</v>
      </c>
      <c r="M71" s="28"/>
      <c r="N71" s="526">
        <f t="shared" si="10"/>
        <v>-16166309.289045967</v>
      </c>
      <c r="O71" s="527">
        <f t="shared" si="11"/>
        <v>-0.39989940396305812</v>
      </c>
      <c r="P71" s="526">
        <f t="shared" si="12"/>
        <v>-482.69403824085305</v>
      </c>
      <c r="Q71" s="46"/>
      <c r="R71" s="83">
        <f t="shared" si="13"/>
        <v>-0.24305517357500217</v>
      </c>
      <c r="S71" s="83">
        <f t="shared" si="14"/>
        <v>-0.701946343399241</v>
      </c>
      <c r="T71" s="110"/>
      <c r="U71" s="49"/>
      <c r="V71" s="29">
        <v>202</v>
      </c>
      <c r="W71" s="25" t="s">
        <v>69</v>
      </c>
      <c r="X71" s="88">
        <v>34667</v>
      </c>
      <c r="Y71" s="47">
        <v>34882287.015000716</v>
      </c>
      <c r="Z71" s="68">
        <v>-2947245.4062355394</v>
      </c>
      <c r="AA71" s="82">
        <f t="shared" si="15"/>
        <v>31935041.608765177</v>
      </c>
      <c r="AB71" s="89">
        <v>-3482000</v>
      </c>
      <c r="AC71" s="31">
        <v>11972898.337220281</v>
      </c>
      <c r="AD71" s="27">
        <f t="shared" si="16"/>
        <v>40425939.945985459</v>
      </c>
      <c r="AE71" s="28">
        <f t="shared" si="17"/>
        <v>1166.1216703489042</v>
      </c>
    </row>
    <row r="72" spans="1:31" ht="14.4" x14ac:dyDescent="0.3">
      <c r="A72" s="29">
        <v>204</v>
      </c>
      <c r="B72" s="25" t="s">
        <v>70</v>
      </c>
      <c r="C72" s="88">
        <v>2778</v>
      </c>
      <c r="D72" s="47">
        <v>-1037172.2159501611</v>
      </c>
      <c r="E72" s="317">
        <v>-504282.67431420792</v>
      </c>
      <c r="F72" s="318">
        <v>-746803.71523126774</v>
      </c>
      <c r="G72" s="68">
        <v>1017397.154079976</v>
      </c>
      <c r="H72" s="82">
        <f t="shared" si="18"/>
        <v>-19775.061870185076</v>
      </c>
      <c r="I72" s="89">
        <v>-578178</v>
      </c>
      <c r="J72" s="31">
        <v>611793.91091200022</v>
      </c>
      <c r="K72" s="27">
        <f t="shared" si="9"/>
        <v>13840.849041815149</v>
      </c>
      <c r="L72" s="28">
        <f>K72/C72</f>
        <v>4.9823070704878143</v>
      </c>
      <c r="M72" s="28"/>
      <c r="N72" s="526">
        <f t="shared" si="10"/>
        <v>-12322689.718826899</v>
      </c>
      <c r="O72" s="527">
        <f t="shared" si="11"/>
        <v>-0.99887805984302713</v>
      </c>
      <c r="P72" s="526">
        <f t="shared" si="12"/>
        <v>-4389.9341759607605</v>
      </c>
      <c r="Q72" s="46"/>
      <c r="R72" s="83">
        <f t="shared" si="13"/>
        <v>-1.0018089054011412</v>
      </c>
      <c r="S72" s="83">
        <f t="shared" si="14"/>
        <v>-0.69142598747552797</v>
      </c>
      <c r="T72" s="110"/>
      <c r="U72" s="49"/>
      <c r="V72" s="29">
        <v>204</v>
      </c>
      <c r="W72" s="25" t="s">
        <v>70</v>
      </c>
      <c r="X72" s="88">
        <v>2807</v>
      </c>
      <c r="Y72" s="47">
        <v>8229518.0821313979</v>
      </c>
      <c r="Z72" s="68">
        <v>2702541.6362543083</v>
      </c>
      <c r="AA72" s="82">
        <f t="shared" si="15"/>
        <v>10932059.718385706</v>
      </c>
      <c r="AB72" s="89">
        <v>-578178</v>
      </c>
      <c r="AC72" s="31">
        <v>1982648.8494830092</v>
      </c>
      <c r="AD72" s="27">
        <f t="shared" si="16"/>
        <v>12336530.567868715</v>
      </c>
      <c r="AE72" s="28">
        <f t="shared" si="17"/>
        <v>4394.9164830312484</v>
      </c>
    </row>
    <row r="73" spans="1:31" ht="14.4" x14ac:dyDescent="0.3">
      <c r="A73" s="29">
        <v>205</v>
      </c>
      <c r="B73" s="25" t="s">
        <v>71</v>
      </c>
      <c r="C73" s="88">
        <v>36493</v>
      </c>
      <c r="D73" s="47">
        <v>-4640373.8338083997</v>
      </c>
      <c r="E73" s="317">
        <v>-8674216.2959946822</v>
      </c>
      <c r="F73" s="318">
        <v>-5512329.556767527</v>
      </c>
      <c r="G73" s="68">
        <v>12526237.910619762</v>
      </c>
      <c r="H73" s="82">
        <f t="shared" si="18"/>
        <v>7885864.0768113621</v>
      </c>
      <c r="I73" s="465">
        <v>28852158</v>
      </c>
      <c r="J73" s="31">
        <v>5534052.293146356</v>
      </c>
      <c r="K73" s="27">
        <f t="shared" si="9"/>
        <v>42272074.369957715</v>
      </c>
      <c r="L73" s="28">
        <f>K73/C73</f>
        <v>1158.3611752927334</v>
      </c>
      <c r="M73" s="28"/>
      <c r="N73" s="526">
        <f t="shared" si="10"/>
        <v>-81246876.763402224</v>
      </c>
      <c r="O73" s="527">
        <f t="shared" si="11"/>
        <v>-0.65776851258785585</v>
      </c>
      <c r="P73" s="526">
        <f t="shared" si="12"/>
        <v>-2219.5191849599514</v>
      </c>
      <c r="Q73" s="46"/>
      <c r="R73" s="83">
        <f t="shared" si="13"/>
        <v>-0.89696991999586195</v>
      </c>
      <c r="S73" s="83">
        <f t="shared" si="14"/>
        <v>-0.69471270167533716</v>
      </c>
      <c r="T73" s="110"/>
      <c r="U73" s="49"/>
      <c r="V73" s="29">
        <v>205</v>
      </c>
      <c r="W73" s="25" t="s">
        <v>71</v>
      </c>
      <c r="X73" s="88">
        <v>36567</v>
      </c>
      <c r="Y73" s="47">
        <v>58961960.929942727</v>
      </c>
      <c r="Z73" s="68">
        <v>17577473.733163811</v>
      </c>
      <c r="AA73" s="82">
        <f t="shared" si="15"/>
        <v>76539434.663106531</v>
      </c>
      <c r="AB73" s="465">
        <v>28852158</v>
      </c>
      <c r="AC73" s="31">
        <v>18127358.470253408</v>
      </c>
      <c r="AD73" s="27">
        <f t="shared" si="16"/>
        <v>123518951.13335994</v>
      </c>
      <c r="AE73" s="28">
        <f t="shared" si="17"/>
        <v>3377.880360252685</v>
      </c>
    </row>
    <row r="74" spans="1:31" ht="14.4" x14ac:dyDescent="0.3">
      <c r="A74" s="29">
        <v>208</v>
      </c>
      <c r="B74" s="25" t="s">
        <v>72</v>
      </c>
      <c r="C74" s="88">
        <v>12412</v>
      </c>
      <c r="D74" s="47">
        <v>8962149.2494363915</v>
      </c>
      <c r="E74" s="317">
        <v>1751944.0667926741</v>
      </c>
      <c r="F74" s="318">
        <v>822057.43355568813</v>
      </c>
      <c r="G74" s="68">
        <v>5920414.5820025001</v>
      </c>
      <c r="H74" s="82">
        <f t="shared" si="18"/>
        <v>14882563.831438892</v>
      </c>
      <c r="I74" s="89">
        <v>-485989</v>
      </c>
      <c r="J74" s="31">
        <v>2229429.3118994795</v>
      </c>
      <c r="K74" s="27">
        <f t="shared" si="9"/>
        <v>16626004.143338371</v>
      </c>
      <c r="L74" s="28">
        <f>K74/C74</f>
        <v>1339.5104852834652</v>
      </c>
      <c r="M74" s="28"/>
      <c r="N74" s="526">
        <f t="shared" si="10"/>
        <v>-22559830.385607842</v>
      </c>
      <c r="O74" s="527">
        <f t="shared" si="11"/>
        <v>-0.57571391950178075</v>
      </c>
      <c r="P74" s="526">
        <f t="shared" si="12"/>
        <v>-1820.6374605992942</v>
      </c>
      <c r="Q74" s="46"/>
      <c r="R74" s="83">
        <f t="shared" si="13"/>
        <v>-0.54097430740988905</v>
      </c>
      <c r="S74" s="83">
        <f t="shared" si="14"/>
        <v>-0.69248199014518486</v>
      </c>
      <c r="T74" s="110"/>
      <c r="U74" s="49"/>
      <c r="V74" s="29">
        <v>208</v>
      </c>
      <c r="W74" s="25" t="s">
        <v>72</v>
      </c>
      <c r="X74" s="88">
        <v>12400</v>
      </c>
      <c r="Y74" s="47">
        <v>21623384.274468433</v>
      </c>
      <c r="Z74" s="68">
        <v>10798687.23848355</v>
      </c>
      <c r="AA74" s="82">
        <f t="shared" si="15"/>
        <v>32422071.512951985</v>
      </c>
      <c r="AB74" s="89">
        <v>-485989</v>
      </c>
      <c r="AC74" s="31">
        <v>7249752.0159942294</v>
      </c>
      <c r="AD74" s="27">
        <f t="shared" si="16"/>
        <v>39185834.528946213</v>
      </c>
      <c r="AE74" s="28">
        <f t="shared" si="17"/>
        <v>3160.1479458827594</v>
      </c>
    </row>
    <row r="75" spans="1:31" ht="14.4" x14ac:dyDescent="0.3">
      <c r="A75" s="29">
        <v>211</v>
      </c>
      <c r="B75" s="25" t="s">
        <v>73</v>
      </c>
      <c r="C75" s="88">
        <v>32622</v>
      </c>
      <c r="D75" s="47">
        <v>23072157.548947431</v>
      </c>
      <c r="E75" s="317">
        <v>4371318.0475047147</v>
      </c>
      <c r="F75" s="318">
        <v>2736570.1299669421</v>
      </c>
      <c r="G75" s="68">
        <v>6566295.1811215365</v>
      </c>
      <c r="H75" s="82">
        <f t="shared" si="18"/>
        <v>29638452.730068967</v>
      </c>
      <c r="I75" s="89">
        <v>-4056909</v>
      </c>
      <c r="J75" s="31">
        <v>4088356.9980989541</v>
      </c>
      <c r="K75" s="27">
        <f t="shared" ref="K75:K138" si="19">SUM(H75:J75)</f>
        <v>29669900.728167921</v>
      </c>
      <c r="L75" s="28">
        <f>K75/C75</f>
        <v>909.50587726589174</v>
      </c>
      <c r="M75" s="28"/>
      <c r="N75" s="526">
        <f t="shared" ref="N75:N138" si="20">K75-AD75</f>
        <v>-19449029.135107562</v>
      </c>
      <c r="O75" s="527">
        <f t="shared" ref="O75:O138" si="21">N75/AD75</f>
        <v>-0.39595791661676499</v>
      </c>
      <c r="P75" s="526">
        <f t="shared" ref="P75:P138" si="22">L75-AE75</f>
        <v>-615.2637838527362</v>
      </c>
      <c r="Q75" s="46"/>
      <c r="R75" s="83">
        <f t="shared" ref="R75:R138" si="23">H75/AA75-1</f>
        <v>-0.25484865279958435</v>
      </c>
      <c r="S75" s="83">
        <f t="shared" ref="S75:S138" si="24">J75/AC75-1</f>
        <v>-0.69491606133246964</v>
      </c>
      <c r="T75" s="110"/>
      <c r="U75" s="49"/>
      <c r="V75" s="29">
        <v>211</v>
      </c>
      <c r="W75" s="25" t="s">
        <v>73</v>
      </c>
      <c r="X75" s="88">
        <v>32214</v>
      </c>
      <c r="Y75" s="47">
        <v>35598854.23491475</v>
      </c>
      <c r="Z75" s="68">
        <v>4176223.460942145</v>
      </c>
      <c r="AA75" s="82">
        <f t="shared" ref="AA75:AA138" si="25">Y75+Z75</f>
        <v>39775077.695856892</v>
      </c>
      <c r="AB75" s="89">
        <v>-4056909</v>
      </c>
      <c r="AC75" s="31">
        <v>13400761.167418588</v>
      </c>
      <c r="AD75" s="27">
        <f t="shared" ref="AD75:AD138" si="26">SUM(AA75:AC75)</f>
        <v>49118929.863275483</v>
      </c>
      <c r="AE75" s="28">
        <f t="shared" ref="AE75:AE138" si="27">AD75/X75</f>
        <v>1524.7696611186279</v>
      </c>
    </row>
    <row r="76" spans="1:31" ht="14.4" x14ac:dyDescent="0.3">
      <c r="A76" s="29">
        <v>213</v>
      </c>
      <c r="B76" s="25" t="s">
        <v>74</v>
      </c>
      <c r="C76" s="88">
        <v>5230</v>
      </c>
      <c r="D76" s="47">
        <v>248827.10899539234</v>
      </c>
      <c r="E76" s="317">
        <v>-161005.98566674531</v>
      </c>
      <c r="F76" s="318">
        <v>50452.539394573781</v>
      </c>
      <c r="G76" s="68">
        <v>704915.78008937289</v>
      </c>
      <c r="H76" s="82">
        <f t="shared" ref="H76:H139" si="28">SUM(D76+G76)</f>
        <v>953742.88908476522</v>
      </c>
      <c r="I76" s="89">
        <v>-475025</v>
      </c>
      <c r="J76" s="31">
        <v>1060535.3125487065</v>
      </c>
      <c r="K76" s="27">
        <f t="shared" si="19"/>
        <v>1539253.2016334718</v>
      </c>
      <c r="L76" s="28">
        <f>K76/C76</f>
        <v>294.31227564693535</v>
      </c>
      <c r="M76" s="28"/>
      <c r="N76" s="526">
        <f t="shared" si="20"/>
        <v>-18086361.485604674</v>
      </c>
      <c r="O76" s="527">
        <f t="shared" si="21"/>
        <v>-0.92156917242269132</v>
      </c>
      <c r="P76" s="526">
        <f t="shared" si="22"/>
        <v>-3400.2688025228963</v>
      </c>
      <c r="Q76" s="46"/>
      <c r="R76" s="83">
        <f t="shared" si="23"/>
        <v>-0.94234930203048262</v>
      </c>
      <c r="S76" s="83">
        <f t="shared" si="24"/>
        <v>-0.70185935999036209</v>
      </c>
      <c r="T76" s="110"/>
      <c r="U76" s="49"/>
      <c r="V76" s="29">
        <v>213</v>
      </c>
      <c r="W76" s="25" t="s">
        <v>74</v>
      </c>
      <c r="X76" s="88">
        <v>5312</v>
      </c>
      <c r="Y76" s="47">
        <v>13053718.273287192</v>
      </c>
      <c r="Z76" s="68">
        <v>3489756.8740397799</v>
      </c>
      <c r="AA76" s="82">
        <f t="shared" si="25"/>
        <v>16543475.147326972</v>
      </c>
      <c r="AB76" s="89">
        <v>-475025</v>
      </c>
      <c r="AC76" s="31">
        <v>3557164.5399111737</v>
      </c>
      <c r="AD76" s="27">
        <f t="shared" si="26"/>
        <v>19625614.687238146</v>
      </c>
      <c r="AE76" s="28">
        <f t="shared" si="27"/>
        <v>3694.5810781698315</v>
      </c>
    </row>
    <row r="77" spans="1:31" ht="14.4" x14ac:dyDescent="0.3">
      <c r="A77" s="29">
        <v>214</v>
      </c>
      <c r="B77" s="25" t="s">
        <v>75</v>
      </c>
      <c r="C77" s="88">
        <v>12662</v>
      </c>
      <c r="D77" s="47">
        <v>3365262.2110245856</v>
      </c>
      <c r="E77" s="317">
        <v>126260.99377675727</v>
      </c>
      <c r="F77" s="318">
        <v>762813.71757161361</v>
      </c>
      <c r="G77" s="68">
        <v>4837232.0108412364</v>
      </c>
      <c r="H77" s="82">
        <f t="shared" si="28"/>
        <v>8202494.2218658216</v>
      </c>
      <c r="I77" s="89">
        <v>-568649</v>
      </c>
      <c r="J77" s="31">
        <v>2517800.8481430588</v>
      </c>
      <c r="K77" s="27">
        <f t="shared" si="19"/>
        <v>10151646.070008881</v>
      </c>
      <c r="L77" s="28">
        <f>K77/C77</f>
        <v>801.74112067673991</v>
      </c>
      <c r="M77" s="28"/>
      <c r="N77" s="526">
        <f t="shared" si="20"/>
        <v>-27313281.191097274</v>
      </c>
      <c r="O77" s="527">
        <f t="shared" si="21"/>
        <v>-0.72903601282184494</v>
      </c>
      <c r="P77" s="526">
        <f t="shared" si="22"/>
        <v>-2134.8419849123929</v>
      </c>
      <c r="Q77" s="46"/>
      <c r="R77" s="83">
        <f t="shared" si="23"/>
        <v>-0.72455305733531028</v>
      </c>
      <c r="S77" s="83">
        <f t="shared" si="24"/>
        <v>-0.69498661582329735</v>
      </c>
      <c r="T77" s="110"/>
      <c r="U77" s="49"/>
      <c r="V77" s="29">
        <v>214</v>
      </c>
      <c r="W77" s="25" t="s">
        <v>75</v>
      </c>
      <c r="X77" s="88">
        <v>12758</v>
      </c>
      <c r="Y77" s="47">
        <v>20036494.564387728</v>
      </c>
      <c r="Z77" s="68">
        <v>9742359.1869533267</v>
      </c>
      <c r="AA77" s="82">
        <f t="shared" si="25"/>
        <v>29778853.751341052</v>
      </c>
      <c r="AB77" s="89">
        <v>-568649</v>
      </c>
      <c r="AC77" s="31">
        <v>8254722.5097651063</v>
      </c>
      <c r="AD77" s="27">
        <f t="shared" si="26"/>
        <v>37464927.261106156</v>
      </c>
      <c r="AE77" s="28">
        <f t="shared" si="27"/>
        <v>2936.5831055891326</v>
      </c>
    </row>
    <row r="78" spans="1:31" ht="14.4" x14ac:dyDescent="0.3">
      <c r="A78" s="29">
        <v>216</v>
      </c>
      <c r="B78" s="25" t="s">
        <v>76</v>
      </c>
      <c r="C78" s="88">
        <v>1311</v>
      </c>
      <c r="D78" s="47">
        <v>733006.00602295646</v>
      </c>
      <c r="E78" s="317">
        <v>125303.22712297506</v>
      </c>
      <c r="F78" s="318">
        <v>2844.5966655486054</v>
      </c>
      <c r="G78" s="68">
        <v>368565.23282855703</v>
      </c>
      <c r="H78" s="82">
        <f t="shared" si="28"/>
        <v>1101571.2388515135</v>
      </c>
      <c r="I78" s="465">
        <v>-307630</v>
      </c>
      <c r="J78" s="31">
        <v>293080.5632756867</v>
      </c>
      <c r="K78" s="27">
        <f t="shared" si="19"/>
        <v>1087021.8021272002</v>
      </c>
      <c r="L78" s="28">
        <f>K78/C78</f>
        <v>829.15469269809319</v>
      </c>
      <c r="M78" s="28"/>
      <c r="N78" s="526">
        <f t="shared" si="20"/>
        <v>-5321487.9606540101</v>
      </c>
      <c r="O78" s="527">
        <f t="shared" si="21"/>
        <v>-0.83037838087720306</v>
      </c>
      <c r="P78" s="526">
        <f t="shared" si="22"/>
        <v>-4014.768030492542</v>
      </c>
      <c r="Q78" s="46"/>
      <c r="R78" s="83">
        <f t="shared" si="23"/>
        <v>-0.80847988079722677</v>
      </c>
      <c r="S78" s="83">
        <f t="shared" si="24"/>
        <v>-0.6961049725145696</v>
      </c>
      <c r="T78" s="110"/>
      <c r="U78" s="49"/>
      <c r="V78" s="29">
        <v>216</v>
      </c>
      <c r="W78" s="25" t="s">
        <v>76</v>
      </c>
      <c r="X78" s="88">
        <v>1323</v>
      </c>
      <c r="Y78" s="47">
        <v>4557734.5533774355</v>
      </c>
      <c r="Z78" s="68">
        <v>1193991.3928936061</v>
      </c>
      <c r="AA78" s="82">
        <f t="shared" si="25"/>
        <v>5751725.9462710414</v>
      </c>
      <c r="AB78" s="465">
        <v>-307630</v>
      </c>
      <c r="AC78" s="31">
        <v>964413.81651016895</v>
      </c>
      <c r="AD78" s="27">
        <f t="shared" si="26"/>
        <v>6408509.7627812102</v>
      </c>
      <c r="AE78" s="28">
        <f t="shared" si="27"/>
        <v>4843.9227231906352</v>
      </c>
    </row>
    <row r="79" spans="1:31" ht="14.4" x14ac:dyDescent="0.3">
      <c r="A79" s="29">
        <v>217</v>
      </c>
      <c r="B79" s="25" t="s">
        <v>77</v>
      </c>
      <c r="C79" s="88">
        <v>5390</v>
      </c>
      <c r="D79" s="47">
        <v>1077766.6098193063</v>
      </c>
      <c r="E79" s="317">
        <v>-571863.76021341304</v>
      </c>
      <c r="F79" s="318">
        <v>-779422.33457635751</v>
      </c>
      <c r="G79" s="68">
        <v>2579231.6602133792</v>
      </c>
      <c r="H79" s="82">
        <f t="shared" si="28"/>
        <v>3656998.2700326853</v>
      </c>
      <c r="I79" s="89">
        <v>40606</v>
      </c>
      <c r="J79" s="31">
        <v>1002301.0188234118</v>
      </c>
      <c r="K79" s="27">
        <f t="shared" si="19"/>
        <v>4699905.2888560966</v>
      </c>
      <c r="L79" s="28">
        <f>K79/C79</f>
        <v>871.967586058645</v>
      </c>
      <c r="M79" s="28"/>
      <c r="N79" s="526">
        <f t="shared" si="20"/>
        <v>-12368309.086737543</v>
      </c>
      <c r="O79" s="527">
        <f t="shared" si="21"/>
        <v>-0.72463989580675559</v>
      </c>
      <c r="P79" s="526">
        <f t="shared" si="22"/>
        <v>-2273.6672048727301</v>
      </c>
      <c r="Q79" s="46"/>
      <c r="R79" s="83">
        <f t="shared" si="23"/>
        <v>-0.73465878225184045</v>
      </c>
      <c r="S79" s="83">
        <f t="shared" si="24"/>
        <v>-0.69115886285754191</v>
      </c>
      <c r="T79" s="110"/>
      <c r="U79" s="49"/>
      <c r="V79" s="29">
        <v>217</v>
      </c>
      <c r="W79" s="25" t="s">
        <v>77</v>
      </c>
      <c r="X79" s="88">
        <v>5426</v>
      </c>
      <c r="Y79" s="47">
        <v>9180724.0824190527</v>
      </c>
      <c r="Z79" s="68">
        <v>4601523.1729003675</v>
      </c>
      <c r="AA79" s="82">
        <f t="shared" si="25"/>
        <v>13782247.25531942</v>
      </c>
      <c r="AB79" s="89">
        <v>40606</v>
      </c>
      <c r="AC79" s="31">
        <v>3245361.1202742201</v>
      </c>
      <c r="AD79" s="27">
        <f t="shared" si="26"/>
        <v>17068214.37559364</v>
      </c>
      <c r="AE79" s="28">
        <f t="shared" si="27"/>
        <v>3145.6347909313749</v>
      </c>
    </row>
    <row r="80" spans="1:31" ht="14.4" x14ac:dyDescent="0.3">
      <c r="A80" s="29">
        <v>218</v>
      </c>
      <c r="B80" s="25" t="s">
        <v>78</v>
      </c>
      <c r="C80" s="88">
        <v>1192</v>
      </c>
      <c r="D80" s="47">
        <v>552373.60112805746</v>
      </c>
      <c r="E80" s="317">
        <v>434228.63700267102</v>
      </c>
      <c r="F80" s="318">
        <v>249029.33100337881</v>
      </c>
      <c r="G80" s="68">
        <v>560741.99160755181</v>
      </c>
      <c r="H80" s="82">
        <f t="shared" si="28"/>
        <v>1113115.5927356093</v>
      </c>
      <c r="I80" s="89">
        <v>-287088</v>
      </c>
      <c r="J80" s="31">
        <v>312799.45719283214</v>
      </c>
      <c r="K80" s="27">
        <f t="shared" si="19"/>
        <v>1138827.0499284414</v>
      </c>
      <c r="L80" s="28">
        <f>K80/C80</f>
        <v>955.3918204097663</v>
      </c>
      <c r="M80" s="28"/>
      <c r="N80" s="526">
        <f t="shared" si="20"/>
        <v>-4465025.1548545491</v>
      </c>
      <c r="O80" s="527">
        <f t="shared" si="21"/>
        <v>-0.79677782205668601</v>
      </c>
      <c r="P80" s="526">
        <f t="shared" si="22"/>
        <v>-3687.402052649878</v>
      </c>
      <c r="Q80" s="46"/>
      <c r="R80" s="83">
        <f t="shared" si="23"/>
        <v>-0.77058375510702282</v>
      </c>
      <c r="S80" s="83">
        <f t="shared" si="24"/>
        <v>-0.69893967696961923</v>
      </c>
      <c r="T80" s="110"/>
      <c r="U80" s="49"/>
      <c r="V80" s="29">
        <v>218</v>
      </c>
      <c r="W80" s="25" t="s">
        <v>78</v>
      </c>
      <c r="X80" s="88">
        <v>1207</v>
      </c>
      <c r="Y80" s="47">
        <v>3583889.3329561544</v>
      </c>
      <c r="Z80" s="68">
        <v>1268058.2405684595</v>
      </c>
      <c r="AA80" s="82">
        <f t="shared" si="25"/>
        <v>4851947.5735246139</v>
      </c>
      <c r="AB80" s="89">
        <v>-287088</v>
      </c>
      <c r="AC80" s="31">
        <v>1038992.6312583766</v>
      </c>
      <c r="AD80" s="27">
        <f t="shared" si="26"/>
        <v>5603852.2047829907</v>
      </c>
      <c r="AE80" s="28">
        <f t="shared" si="27"/>
        <v>4642.7938730596443</v>
      </c>
    </row>
    <row r="81" spans="1:31" ht="14.4" x14ac:dyDescent="0.3">
      <c r="A81" s="29">
        <v>224</v>
      </c>
      <c r="B81" s="25" t="s">
        <v>79</v>
      </c>
      <c r="C81" s="88">
        <v>8717</v>
      </c>
      <c r="D81" s="47">
        <v>-811398.03511485131</v>
      </c>
      <c r="E81" s="317">
        <v>-1674304.7387449942</v>
      </c>
      <c r="F81" s="318">
        <v>-1250089.4821567261</v>
      </c>
      <c r="G81" s="68">
        <v>3550746.6385898404</v>
      </c>
      <c r="H81" s="82">
        <f t="shared" si="28"/>
        <v>2739348.6034749891</v>
      </c>
      <c r="I81" s="89">
        <v>-414361</v>
      </c>
      <c r="J81" s="31">
        <v>1401567.5752186738</v>
      </c>
      <c r="K81" s="27">
        <f t="shared" si="19"/>
        <v>3726555.1786936629</v>
      </c>
      <c r="L81" s="28">
        <f>K81/C81</f>
        <v>427.50432243818551</v>
      </c>
      <c r="M81" s="28"/>
      <c r="N81" s="526">
        <f t="shared" si="20"/>
        <v>-18020488.356671326</v>
      </c>
      <c r="O81" s="527">
        <f t="shared" si="21"/>
        <v>-0.82864083696556046</v>
      </c>
      <c r="P81" s="526">
        <f t="shared" si="22"/>
        <v>-2073.3056517298214</v>
      </c>
      <c r="Q81" s="46"/>
      <c r="R81" s="83">
        <f t="shared" si="23"/>
        <v>-0.84536722640599637</v>
      </c>
      <c r="S81" s="83">
        <f t="shared" si="24"/>
        <v>-0.68477300674204311</v>
      </c>
      <c r="T81" s="110"/>
      <c r="U81" s="49"/>
      <c r="V81" s="29">
        <v>224</v>
      </c>
      <c r="W81" s="25" t="s">
        <v>79</v>
      </c>
      <c r="X81" s="88">
        <v>8696</v>
      </c>
      <c r="Y81" s="47">
        <v>12653572.949467955</v>
      </c>
      <c r="Z81" s="68">
        <v>5061614.7161642397</v>
      </c>
      <c r="AA81" s="82">
        <f t="shared" si="25"/>
        <v>17715187.665632196</v>
      </c>
      <c r="AB81" s="89">
        <v>-414361</v>
      </c>
      <c r="AC81" s="31">
        <v>4446216.8697327944</v>
      </c>
      <c r="AD81" s="27">
        <f t="shared" si="26"/>
        <v>21747043.535364989</v>
      </c>
      <c r="AE81" s="28">
        <f t="shared" si="27"/>
        <v>2500.8099741680071</v>
      </c>
    </row>
    <row r="82" spans="1:31" ht="14.4" x14ac:dyDescent="0.3">
      <c r="A82" s="29">
        <v>226</v>
      </c>
      <c r="B82" s="25" t="s">
        <v>80</v>
      </c>
      <c r="C82" s="88">
        <v>3774</v>
      </c>
      <c r="D82" s="47">
        <v>1984930.1103243027</v>
      </c>
      <c r="E82" s="317">
        <v>666337.46231528232</v>
      </c>
      <c r="F82" s="318">
        <v>456923.58366554562</v>
      </c>
      <c r="G82" s="68">
        <v>1467710.3002558486</v>
      </c>
      <c r="H82" s="82">
        <f t="shared" si="28"/>
        <v>3452640.4105801512</v>
      </c>
      <c r="I82" s="89">
        <v>82538</v>
      </c>
      <c r="J82" s="31">
        <v>783128.71000694181</v>
      </c>
      <c r="K82" s="27">
        <f t="shared" si="19"/>
        <v>4318307.1205870928</v>
      </c>
      <c r="L82" s="28">
        <f>K82/C82</f>
        <v>1144.2255221481432</v>
      </c>
      <c r="M82" s="28"/>
      <c r="N82" s="526">
        <f t="shared" si="20"/>
        <v>-12574967.824622061</v>
      </c>
      <c r="O82" s="527">
        <f t="shared" si="21"/>
        <v>-0.74437714803122046</v>
      </c>
      <c r="P82" s="526">
        <f t="shared" si="22"/>
        <v>-3234.5393677453644</v>
      </c>
      <c r="Q82" s="46"/>
      <c r="R82" s="83">
        <f t="shared" si="23"/>
        <v>-0.75702251626248607</v>
      </c>
      <c r="S82" s="83">
        <f t="shared" si="24"/>
        <v>-0.69891517651697388</v>
      </c>
      <c r="T82" s="110"/>
      <c r="U82" s="49"/>
      <c r="V82" s="29">
        <v>226</v>
      </c>
      <c r="W82" s="25" t="s">
        <v>80</v>
      </c>
      <c r="X82" s="88">
        <v>3858</v>
      </c>
      <c r="Y82" s="47">
        <v>10538789.612510195</v>
      </c>
      <c r="Z82" s="68">
        <v>3670923.8040218605</v>
      </c>
      <c r="AA82" s="82">
        <f t="shared" si="25"/>
        <v>14209713.416532055</v>
      </c>
      <c r="AB82" s="89">
        <v>82538</v>
      </c>
      <c r="AC82" s="31">
        <v>2601023.528677098</v>
      </c>
      <c r="AD82" s="27">
        <f t="shared" si="26"/>
        <v>16893274.945209153</v>
      </c>
      <c r="AE82" s="28">
        <f t="shared" si="27"/>
        <v>4378.7648898935076</v>
      </c>
    </row>
    <row r="83" spans="1:31" ht="14.4" x14ac:dyDescent="0.3">
      <c r="A83" s="29">
        <v>230</v>
      </c>
      <c r="B83" s="25" t="s">
        <v>81</v>
      </c>
      <c r="C83" s="88">
        <v>2290</v>
      </c>
      <c r="D83" s="47">
        <v>-195723.69082235976</v>
      </c>
      <c r="E83" s="317">
        <v>-401491.69798963703</v>
      </c>
      <c r="F83" s="318">
        <v>-309518.0160542081</v>
      </c>
      <c r="G83" s="68">
        <v>1215071.6629183057</v>
      </c>
      <c r="H83" s="82">
        <f t="shared" si="28"/>
        <v>1019347.972095946</v>
      </c>
      <c r="I83" s="89">
        <v>-402247</v>
      </c>
      <c r="J83" s="31">
        <v>555793.29796425416</v>
      </c>
      <c r="K83" s="27">
        <f t="shared" si="19"/>
        <v>1172894.2700602002</v>
      </c>
      <c r="L83" s="28">
        <f>K83/C83</f>
        <v>512.18090395641934</v>
      </c>
      <c r="M83" s="28"/>
      <c r="N83" s="526">
        <f t="shared" si="20"/>
        <v>-7598589.5323737338</v>
      </c>
      <c r="O83" s="527">
        <f t="shared" si="21"/>
        <v>-0.86628325418160812</v>
      </c>
      <c r="P83" s="526">
        <f t="shared" si="22"/>
        <v>-3265.374566514698</v>
      </c>
      <c r="Q83" s="46"/>
      <c r="R83" s="83">
        <f t="shared" si="23"/>
        <v>-0.86113421419777003</v>
      </c>
      <c r="S83" s="83">
        <f t="shared" si="24"/>
        <v>-0.6968186913995329</v>
      </c>
      <c r="T83" s="110"/>
      <c r="U83" s="49"/>
      <c r="V83" s="29">
        <v>230</v>
      </c>
      <c r="W83" s="25" t="s">
        <v>81</v>
      </c>
      <c r="X83" s="88">
        <v>2322</v>
      </c>
      <c r="Y83" s="47">
        <v>4769818.7421526546</v>
      </c>
      <c r="Z83" s="68">
        <v>2570707.6964308689</v>
      </c>
      <c r="AA83" s="82">
        <f t="shared" si="25"/>
        <v>7340526.438583523</v>
      </c>
      <c r="AB83" s="89">
        <v>-402247</v>
      </c>
      <c r="AC83" s="31">
        <v>1833204.3638504103</v>
      </c>
      <c r="AD83" s="27">
        <f t="shared" si="26"/>
        <v>8771483.8024339341</v>
      </c>
      <c r="AE83" s="28">
        <f t="shared" si="27"/>
        <v>3777.5554704711171</v>
      </c>
    </row>
    <row r="84" spans="1:31" ht="14.4" x14ac:dyDescent="0.3">
      <c r="A84" s="29">
        <v>231</v>
      </c>
      <c r="B84" s="25" t="s">
        <v>82</v>
      </c>
      <c r="C84" s="88">
        <v>1289</v>
      </c>
      <c r="D84" s="47">
        <v>-959158.91674552194</v>
      </c>
      <c r="E84" s="317">
        <v>-768192.36176672636</v>
      </c>
      <c r="F84" s="318">
        <v>-471071.54462176515</v>
      </c>
      <c r="G84" s="68">
        <v>-38307.689405421399</v>
      </c>
      <c r="H84" s="82">
        <f t="shared" si="28"/>
        <v>-997466.60615094332</v>
      </c>
      <c r="I84" s="89">
        <v>-201438</v>
      </c>
      <c r="J84" s="31">
        <v>215750.61048085833</v>
      </c>
      <c r="K84" s="27">
        <f t="shared" si="19"/>
        <v>-983153.99567008496</v>
      </c>
      <c r="L84" s="28">
        <f>K84/C84</f>
        <v>-762.72614093877814</v>
      </c>
      <c r="M84" s="28"/>
      <c r="N84" s="526">
        <f t="shared" si="20"/>
        <v>-3755943.8462588727</v>
      </c>
      <c r="O84" s="527">
        <f t="shared" si="21"/>
        <v>-1.3545721272246136</v>
      </c>
      <c r="P84" s="526">
        <f t="shared" si="22"/>
        <v>-2932.3582619002709</v>
      </c>
      <c r="Q84" s="46"/>
      <c r="R84" s="83">
        <f t="shared" si="23"/>
        <v>-1.4368956263949315</v>
      </c>
      <c r="S84" s="83">
        <f t="shared" si="24"/>
        <v>-0.68783835104388835</v>
      </c>
      <c r="T84" s="110"/>
      <c r="U84" s="49"/>
      <c r="V84" s="29">
        <v>231</v>
      </c>
      <c r="W84" s="25" t="s">
        <v>82</v>
      </c>
      <c r="X84" s="88">
        <v>1278</v>
      </c>
      <c r="Y84" s="47">
        <v>2419360.1755489241</v>
      </c>
      <c r="Z84" s="68">
        <v>-136282.60303671006</v>
      </c>
      <c r="AA84" s="82">
        <f t="shared" si="25"/>
        <v>2283077.5725122141</v>
      </c>
      <c r="AB84" s="89">
        <v>-201438</v>
      </c>
      <c r="AC84" s="31">
        <v>691150.27807657374</v>
      </c>
      <c r="AD84" s="27">
        <f t="shared" si="26"/>
        <v>2772789.8505887878</v>
      </c>
      <c r="AE84" s="28">
        <f t="shared" si="27"/>
        <v>2169.632120961493</v>
      </c>
    </row>
    <row r="85" spans="1:31" ht="14.4" x14ac:dyDescent="0.3">
      <c r="A85" s="29">
        <v>232</v>
      </c>
      <c r="B85" s="25" t="s">
        <v>83</v>
      </c>
      <c r="C85" s="88">
        <v>12890</v>
      </c>
      <c r="D85" s="47">
        <v>3090511.4146876493</v>
      </c>
      <c r="E85" s="317">
        <v>357686.00280510844</v>
      </c>
      <c r="F85" s="318">
        <v>-52954.66327059859</v>
      </c>
      <c r="G85" s="68">
        <v>5024665.8982981564</v>
      </c>
      <c r="H85" s="82">
        <f t="shared" si="28"/>
        <v>8115177.3129858058</v>
      </c>
      <c r="I85" s="89">
        <v>-589482</v>
      </c>
      <c r="J85" s="31">
        <v>2699500.3019865137</v>
      </c>
      <c r="K85" s="27">
        <f t="shared" si="19"/>
        <v>10225195.614972319</v>
      </c>
      <c r="L85" s="28">
        <f>K85/C85</f>
        <v>793.26575756185571</v>
      </c>
      <c r="M85" s="28"/>
      <c r="N85" s="526">
        <f t="shared" si="20"/>
        <v>-34586536.803056955</v>
      </c>
      <c r="O85" s="527">
        <f t="shared" si="21"/>
        <v>-0.7718187835367335</v>
      </c>
      <c r="P85" s="526">
        <f t="shared" si="22"/>
        <v>-2651.9354739311302</v>
      </c>
      <c r="Q85" s="46"/>
      <c r="R85" s="83">
        <f t="shared" si="23"/>
        <v>-0.77814957698469922</v>
      </c>
      <c r="S85" s="83">
        <f t="shared" si="24"/>
        <v>-0.69399372401393422</v>
      </c>
      <c r="T85" s="110"/>
      <c r="U85" s="49"/>
      <c r="V85" s="29">
        <v>232</v>
      </c>
      <c r="W85" s="25" t="s">
        <v>83</v>
      </c>
      <c r="X85" s="88">
        <v>13007</v>
      </c>
      <c r="Y85" s="47">
        <v>25709753.456949458</v>
      </c>
      <c r="Z85" s="68">
        <v>10869745.480612226</v>
      </c>
      <c r="AA85" s="82">
        <f t="shared" si="25"/>
        <v>36579498.937561683</v>
      </c>
      <c r="AB85" s="89">
        <v>-589482</v>
      </c>
      <c r="AC85" s="31">
        <v>8821715.4804675858</v>
      </c>
      <c r="AD85" s="27">
        <f t="shared" si="26"/>
        <v>44811732.418029271</v>
      </c>
      <c r="AE85" s="28">
        <f t="shared" si="27"/>
        <v>3445.2012314929862</v>
      </c>
    </row>
    <row r="86" spans="1:31" ht="14.4" x14ac:dyDescent="0.3">
      <c r="A86" s="29">
        <v>233</v>
      </c>
      <c r="B86" s="25" t="s">
        <v>84</v>
      </c>
      <c r="C86" s="88">
        <v>15312</v>
      </c>
      <c r="D86" s="47">
        <v>6518442.7044263426</v>
      </c>
      <c r="E86" s="317">
        <v>2261003.4328935547</v>
      </c>
      <c r="F86" s="318">
        <v>631798.2322818815</v>
      </c>
      <c r="G86" s="68">
        <v>7149110.9157123994</v>
      </c>
      <c r="H86" s="82">
        <f t="shared" si="28"/>
        <v>13667553.620138742</v>
      </c>
      <c r="I86" s="89">
        <v>-707248</v>
      </c>
      <c r="J86" s="31">
        <v>3202361.9960945719</v>
      </c>
      <c r="K86" s="27">
        <f t="shared" si="19"/>
        <v>16162667.616233313</v>
      </c>
      <c r="L86" s="28">
        <f>K86/C86</f>
        <v>1055.5556175700963</v>
      </c>
      <c r="M86" s="28"/>
      <c r="N86" s="526">
        <f t="shared" si="20"/>
        <v>-40082574.457491748</v>
      </c>
      <c r="O86" s="527">
        <f t="shared" si="21"/>
        <v>-0.71263938032220342</v>
      </c>
      <c r="P86" s="526">
        <f t="shared" si="22"/>
        <v>-2569.8950768816931</v>
      </c>
      <c r="Q86" s="46"/>
      <c r="R86" s="83">
        <f t="shared" si="23"/>
        <v>-0.70628793249126531</v>
      </c>
      <c r="S86" s="83">
        <f t="shared" si="24"/>
        <v>-0.69263144554773071</v>
      </c>
      <c r="T86" s="110"/>
      <c r="U86" s="49"/>
      <c r="V86" s="29">
        <v>233</v>
      </c>
      <c r="W86" s="25" t="s">
        <v>84</v>
      </c>
      <c r="X86" s="88">
        <v>15514</v>
      </c>
      <c r="Y86" s="47">
        <v>33268188.688175574</v>
      </c>
      <c r="Z86" s="68">
        <v>13265662.426853208</v>
      </c>
      <c r="AA86" s="82">
        <f t="shared" si="25"/>
        <v>46533851.115028784</v>
      </c>
      <c r="AB86" s="89">
        <v>-707248</v>
      </c>
      <c r="AC86" s="31">
        <v>10418638.958696278</v>
      </c>
      <c r="AD86" s="27">
        <f t="shared" si="26"/>
        <v>56245242.07372506</v>
      </c>
      <c r="AE86" s="28">
        <f t="shared" si="27"/>
        <v>3625.4506944517893</v>
      </c>
    </row>
    <row r="87" spans="1:31" ht="14.4" x14ac:dyDescent="0.3">
      <c r="A87" s="29">
        <v>235</v>
      </c>
      <c r="B87" s="25" t="s">
        <v>85</v>
      </c>
      <c r="C87" s="88">
        <v>10396</v>
      </c>
      <c r="D87" s="47">
        <v>17128908.100357771</v>
      </c>
      <c r="E87" s="317">
        <v>8038902.0818206035</v>
      </c>
      <c r="F87" s="318">
        <v>1937661.5093347558</v>
      </c>
      <c r="G87" s="68">
        <v>-1331831.8324861354</v>
      </c>
      <c r="H87" s="82">
        <f t="shared" si="28"/>
        <v>15797076.267871635</v>
      </c>
      <c r="I87" s="89">
        <v>2808288</v>
      </c>
      <c r="J87" s="31">
        <v>547706.86222754675</v>
      </c>
      <c r="K87" s="27">
        <f t="shared" si="19"/>
        <v>19153071.130099181</v>
      </c>
      <c r="L87" s="28">
        <f>K87/C87</f>
        <v>1842.3500509906869</v>
      </c>
      <c r="M87" s="28"/>
      <c r="N87" s="526">
        <f t="shared" si="20"/>
        <v>15243472.602230392</v>
      </c>
      <c r="O87" s="527">
        <f t="shared" si="21"/>
        <v>3.8989866845841976</v>
      </c>
      <c r="P87" s="526">
        <f t="shared" si="22"/>
        <v>1458.2275782191414</v>
      </c>
      <c r="Q87" s="46"/>
      <c r="R87" s="83">
        <f t="shared" si="23"/>
        <v>-19.405970472925723</v>
      </c>
      <c r="S87" s="83">
        <f t="shared" si="24"/>
        <v>-0.7204962313843577</v>
      </c>
      <c r="T87" s="110"/>
      <c r="U87" s="49"/>
      <c r="V87" s="29">
        <v>235</v>
      </c>
      <c r="W87" s="25" t="s">
        <v>85</v>
      </c>
      <c r="X87" s="88">
        <v>10178</v>
      </c>
      <c r="Y87" s="47">
        <v>13140970.765722431</v>
      </c>
      <c r="Z87" s="68">
        <v>-13999229.029860601</v>
      </c>
      <c r="AA87" s="82">
        <f t="shared" si="25"/>
        <v>-858258.26413816959</v>
      </c>
      <c r="AB87" s="89">
        <v>2808288</v>
      </c>
      <c r="AC87" s="31">
        <v>1959568.7920069594</v>
      </c>
      <c r="AD87" s="27">
        <f t="shared" si="26"/>
        <v>3909598.5278687896</v>
      </c>
      <c r="AE87" s="28">
        <f t="shared" si="27"/>
        <v>384.12247277154546</v>
      </c>
    </row>
    <row r="88" spans="1:31" ht="14.4" x14ac:dyDescent="0.3">
      <c r="A88" s="29">
        <v>236</v>
      </c>
      <c r="B88" s="25" t="s">
        <v>86</v>
      </c>
      <c r="C88" s="88">
        <v>4196</v>
      </c>
      <c r="D88" s="47">
        <v>1434207.7002135357</v>
      </c>
      <c r="E88" s="317">
        <v>-174884.60934423775</v>
      </c>
      <c r="F88" s="318">
        <v>-470301.46489532274</v>
      </c>
      <c r="G88" s="68">
        <v>2251871.0959109059</v>
      </c>
      <c r="H88" s="82">
        <f t="shared" si="28"/>
        <v>3686078.7961244415</v>
      </c>
      <c r="I88" s="89">
        <v>791784</v>
      </c>
      <c r="J88" s="31">
        <v>823506.76294386131</v>
      </c>
      <c r="K88" s="27">
        <f t="shared" si="19"/>
        <v>5301369.5590683026</v>
      </c>
      <c r="L88" s="28">
        <f>K88/C88</f>
        <v>1263.4341179857729</v>
      </c>
      <c r="M88" s="28"/>
      <c r="N88" s="526">
        <f t="shared" si="20"/>
        <v>-8749027.725485079</v>
      </c>
      <c r="O88" s="527">
        <f t="shared" si="21"/>
        <v>-0.62268899222540264</v>
      </c>
      <c r="P88" s="526">
        <f t="shared" si="22"/>
        <v>-2059.7440477080258</v>
      </c>
      <c r="Q88" s="46"/>
      <c r="R88" s="83">
        <f t="shared" si="23"/>
        <v>-0.6516660882508889</v>
      </c>
      <c r="S88" s="83">
        <f t="shared" si="24"/>
        <v>-0.69232947503585218</v>
      </c>
      <c r="T88" s="110"/>
      <c r="U88" s="49"/>
      <c r="V88" s="29">
        <v>236</v>
      </c>
      <c r="W88" s="25" t="s">
        <v>86</v>
      </c>
      <c r="X88" s="88">
        <v>4228</v>
      </c>
      <c r="Y88" s="47">
        <v>6740729.374304899</v>
      </c>
      <c r="Z88" s="68">
        <v>3841297.4447759688</v>
      </c>
      <c r="AA88" s="82">
        <f t="shared" si="25"/>
        <v>10582026.819080867</v>
      </c>
      <c r="AB88" s="89">
        <v>791784</v>
      </c>
      <c r="AC88" s="31">
        <v>2676586.4654725138</v>
      </c>
      <c r="AD88" s="27">
        <f t="shared" si="26"/>
        <v>14050397.284553381</v>
      </c>
      <c r="AE88" s="28">
        <f t="shared" si="27"/>
        <v>3323.1781656937987</v>
      </c>
    </row>
    <row r="89" spans="1:31" ht="14.4" x14ac:dyDescent="0.3">
      <c r="A89" s="29">
        <v>239</v>
      </c>
      <c r="B89" s="25" t="s">
        <v>87</v>
      </c>
      <c r="C89" s="88">
        <v>2095</v>
      </c>
      <c r="D89" s="47">
        <v>71610.759878369863</v>
      </c>
      <c r="E89" s="317">
        <v>66499.639230492525</v>
      </c>
      <c r="F89" s="318">
        <v>-373186.06952866755</v>
      </c>
      <c r="G89" s="68">
        <v>416800.73466104228</v>
      </c>
      <c r="H89" s="82">
        <f t="shared" si="28"/>
        <v>488411.49453941215</v>
      </c>
      <c r="I89" s="89">
        <v>-468504</v>
      </c>
      <c r="J89" s="31">
        <v>439327.36435204447</v>
      </c>
      <c r="K89" s="27">
        <f t="shared" si="19"/>
        <v>459234.85889145662</v>
      </c>
      <c r="L89" s="28">
        <f>K89/C89</f>
        <v>219.2051832417454</v>
      </c>
      <c r="M89" s="28"/>
      <c r="N89" s="526">
        <f t="shared" si="20"/>
        <v>-8061978.6752316942</v>
      </c>
      <c r="O89" s="527">
        <f t="shared" si="21"/>
        <v>-0.94610687115720626</v>
      </c>
      <c r="P89" s="526">
        <f t="shared" si="22"/>
        <v>-3734.9542293444033</v>
      </c>
      <c r="Q89" s="46"/>
      <c r="R89" s="83">
        <f t="shared" si="23"/>
        <v>-0.93505035364255085</v>
      </c>
      <c r="S89" s="83">
        <f t="shared" si="24"/>
        <v>-0.70111123805285069</v>
      </c>
      <c r="T89" s="110"/>
      <c r="U89" s="49"/>
      <c r="V89" s="29">
        <v>239</v>
      </c>
      <c r="W89" s="25" t="s">
        <v>87</v>
      </c>
      <c r="X89" s="88">
        <v>2155</v>
      </c>
      <c r="Y89" s="47">
        <v>6034746.687022889</v>
      </c>
      <c r="Z89" s="68">
        <v>1485101.7175619337</v>
      </c>
      <c r="AA89" s="82">
        <f t="shared" si="25"/>
        <v>7519848.4045848232</v>
      </c>
      <c r="AB89" s="89">
        <v>-468504</v>
      </c>
      <c r="AC89" s="31">
        <v>1469869.1295383268</v>
      </c>
      <c r="AD89" s="27">
        <f t="shared" si="26"/>
        <v>8521213.5341231506</v>
      </c>
      <c r="AE89" s="28">
        <f t="shared" si="27"/>
        <v>3954.1594125861488</v>
      </c>
    </row>
    <row r="90" spans="1:31" ht="14.4" x14ac:dyDescent="0.3">
      <c r="A90" s="29">
        <v>240</v>
      </c>
      <c r="B90" s="25" t="s">
        <v>88</v>
      </c>
      <c r="C90" s="88">
        <v>19982</v>
      </c>
      <c r="D90" s="47">
        <v>-9375207.6338203736</v>
      </c>
      <c r="E90" s="317">
        <v>-7270141.3799906326</v>
      </c>
      <c r="F90" s="318">
        <v>-4508571.2695623096</v>
      </c>
      <c r="G90" s="68">
        <v>3571707.3892714567</v>
      </c>
      <c r="H90" s="82">
        <f t="shared" si="28"/>
        <v>-5803500.2445489168</v>
      </c>
      <c r="I90" s="89">
        <v>1211424</v>
      </c>
      <c r="J90" s="31">
        <v>3101327.9678195356</v>
      </c>
      <c r="K90" s="27">
        <f t="shared" si="19"/>
        <v>-1490748.2767293812</v>
      </c>
      <c r="L90" s="28">
        <f>K90/C90</f>
        <v>-74.604557938613809</v>
      </c>
      <c r="M90" s="28"/>
      <c r="N90" s="526">
        <f t="shared" si="20"/>
        <v>-56844471.322882175</v>
      </c>
      <c r="O90" s="527">
        <f t="shared" si="21"/>
        <v>-1.0269313100310602</v>
      </c>
      <c r="P90" s="526">
        <f t="shared" si="22"/>
        <v>-2783.1098691952948</v>
      </c>
      <c r="Q90" s="46"/>
      <c r="R90" s="83">
        <f t="shared" si="23"/>
        <v>-1.1321396949250109</v>
      </c>
      <c r="S90" s="83">
        <f t="shared" si="24"/>
        <v>-0.69662838013502881</v>
      </c>
      <c r="T90" s="110"/>
      <c r="U90" s="49"/>
      <c r="V90" s="29">
        <v>240</v>
      </c>
      <c r="W90" s="25" t="s">
        <v>88</v>
      </c>
      <c r="X90" s="88">
        <v>20437</v>
      </c>
      <c r="Y90" s="47">
        <v>38296919.486997209</v>
      </c>
      <c r="Z90" s="68">
        <v>5622511.7470645383</v>
      </c>
      <c r="AA90" s="82">
        <f t="shared" si="25"/>
        <v>43919431.234061748</v>
      </c>
      <c r="AB90" s="89">
        <v>1211424</v>
      </c>
      <c r="AC90" s="31">
        <v>10222867.812091047</v>
      </c>
      <c r="AD90" s="27">
        <f t="shared" si="26"/>
        <v>55353723.046152793</v>
      </c>
      <c r="AE90" s="28">
        <f t="shared" si="27"/>
        <v>2708.5053112566811</v>
      </c>
    </row>
    <row r="91" spans="1:31" ht="14.4" x14ac:dyDescent="0.3">
      <c r="A91" s="29">
        <v>241</v>
      </c>
      <c r="B91" s="25" t="s">
        <v>89</v>
      </c>
      <c r="C91" s="88">
        <v>7904</v>
      </c>
      <c r="D91" s="47">
        <v>930152.90799001697</v>
      </c>
      <c r="E91" s="317">
        <v>-1000612.1863359695</v>
      </c>
      <c r="F91" s="318">
        <v>-710737.15939233941</v>
      </c>
      <c r="G91" s="68">
        <v>1110276.5168808831</v>
      </c>
      <c r="H91" s="82">
        <f t="shared" si="28"/>
        <v>2040429.4248709001</v>
      </c>
      <c r="I91" s="89">
        <v>-357449</v>
      </c>
      <c r="J91" s="31">
        <v>1133289.0393038639</v>
      </c>
      <c r="K91" s="27">
        <f t="shared" si="19"/>
        <v>2816269.4641747642</v>
      </c>
      <c r="L91" s="28">
        <f>K91/C91</f>
        <v>356.30939577109871</v>
      </c>
      <c r="M91" s="28"/>
      <c r="N91" s="526">
        <f t="shared" si="20"/>
        <v>-13152555.006129056</v>
      </c>
      <c r="O91" s="527">
        <f t="shared" si="21"/>
        <v>-0.82363952528803874</v>
      </c>
      <c r="P91" s="526">
        <f t="shared" si="22"/>
        <v>-1643.7938695475161</v>
      </c>
      <c r="Q91" s="46"/>
      <c r="R91" s="83">
        <f t="shared" si="23"/>
        <v>-0.83890011981469625</v>
      </c>
      <c r="S91" s="83">
        <f t="shared" si="24"/>
        <v>-0.69041369151354837</v>
      </c>
      <c r="T91" s="110"/>
      <c r="U91" s="49"/>
      <c r="V91" s="29">
        <v>241</v>
      </c>
      <c r="W91" s="25" t="s">
        <v>89</v>
      </c>
      <c r="X91" s="88">
        <v>7984</v>
      </c>
      <c r="Y91" s="47">
        <v>11605266.228596788</v>
      </c>
      <c r="Z91" s="68">
        <v>1060351.0426508004</v>
      </c>
      <c r="AA91" s="82">
        <f t="shared" si="25"/>
        <v>12665617.271247588</v>
      </c>
      <c r="AB91" s="89">
        <v>-357449</v>
      </c>
      <c r="AC91" s="31">
        <v>3660656.1990562319</v>
      </c>
      <c r="AD91" s="27">
        <f t="shared" si="26"/>
        <v>15968824.47030382</v>
      </c>
      <c r="AE91" s="28">
        <f t="shared" si="27"/>
        <v>2000.1032653186148</v>
      </c>
    </row>
    <row r="92" spans="1:31" ht="14.4" x14ac:dyDescent="0.3">
      <c r="A92" s="29">
        <v>244</v>
      </c>
      <c r="B92" s="25" t="s">
        <v>90</v>
      </c>
      <c r="C92" s="88">
        <v>19116</v>
      </c>
      <c r="D92" s="47">
        <v>15418735.748658936</v>
      </c>
      <c r="E92" s="317">
        <v>-451085.92769278958</v>
      </c>
      <c r="F92" s="318">
        <v>-1312281.9088570974</v>
      </c>
      <c r="G92" s="68">
        <v>4679406.652353948</v>
      </c>
      <c r="H92" s="82">
        <f t="shared" si="28"/>
        <v>20098142.401012883</v>
      </c>
      <c r="I92" s="89">
        <v>-90146</v>
      </c>
      <c r="J92" s="31">
        <v>2028651.6328153238</v>
      </c>
      <c r="K92" s="27">
        <f t="shared" si="19"/>
        <v>22036648.033828206</v>
      </c>
      <c r="L92" s="28">
        <f>K92/C92</f>
        <v>1152.7855217528879</v>
      </c>
      <c r="M92" s="28"/>
      <c r="N92" s="526">
        <f t="shared" si="20"/>
        <v>-11214321.969246838</v>
      </c>
      <c r="O92" s="527">
        <f t="shared" si="21"/>
        <v>-0.33726300219842426</v>
      </c>
      <c r="P92" s="526">
        <f t="shared" si="22"/>
        <v>-616.25948798721879</v>
      </c>
      <c r="Q92" s="46"/>
      <c r="R92" s="83">
        <f t="shared" si="23"/>
        <v>-0.24810037553172148</v>
      </c>
      <c r="S92" s="83">
        <f t="shared" si="24"/>
        <v>-0.69315366449235616</v>
      </c>
      <c r="T92" s="110"/>
      <c r="U92" s="49"/>
      <c r="V92" s="29">
        <v>244</v>
      </c>
      <c r="W92" s="25" t="s">
        <v>90</v>
      </c>
      <c r="X92" s="88">
        <v>18796</v>
      </c>
      <c r="Y92" s="47">
        <v>23596827.250213768</v>
      </c>
      <c r="Z92" s="68">
        <v>3132993.7883666204</v>
      </c>
      <c r="AA92" s="82">
        <f t="shared" si="25"/>
        <v>26729821.038580388</v>
      </c>
      <c r="AB92" s="89">
        <v>-90146</v>
      </c>
      <c r="AC92" s="31">
        <v>6611294.9644946577</v>
      </c>
      <c r="AD92" s="27">
        <f t="shared" si="26"/>
        <v>33250970.003075045</v>
      </c>
      <c r="AE92" s="28">
        <f t="shared" si="27"/>
        <v>1769.0450097401067</v>
      </c>
    </row>
    <row r="93" spans="1:31" ht="14.4" x14ac:dyDescent="0.3">
      <c r="A93" s="29">
        <v>245</v>
      </c>
      <c r="B93" s="25" t="s">
        <v>91</v>
      </c>
      <c r="C93" s="88">
        <v>37232</v>
      </c>
      <c r="D93" s="47">
        <v>13775774.05968743</v>
      </c>
      <c r="E93" s="317">
        <v>-1720497.251842746</v>
      </c>
      <c r="F93" s="318">
        <v>25258.537976205946</v>
      </c>
      <c r="G93" s="68">
        <v>1541019.7470203787</v>
      </c>
      <c r="H93" s="82">
        <f t="shared" si="28"/>
        <v>15316793.806707809</v>
      </c>
      <c r="I93" s="89">
        <v>-3828544</v>
      </c>
      <c r="J93" s="31">
        <v>4437190.0386960469</v>
      </c>
      <c r="K93" s="27">
        <f t="shared" si="19"/>
        <v>15925439.845403856</v>
      </c>
      <c r="L93" s="28">
        <f>K93/C93</f>
        <v>427.7352773260597</v>
      </c>
      <c r="M93" s="28"/>
      <c r="N93" s="526">
        <f t="shared" si="20"/>
        <v>-24507860.827062435</v>
      </c>
      <c r="O93" s="527">
        <f t="shared" si="21"/>
        <v>-0.60613060075383507</v>
      </c>
      <c r="P93" s="526">
        <f t="shared" si="22"/>
        <v>-661.9642422121774</v>
      </c>
      <c r="Q93" s="46"/>
      <c r="R93" s="83">
        <f t="shared" si="23"/>
        <v>-0.48234751218475613</v>
      </c>
      <c r="S93" s="83">
        <f t="shared" si="24"/>
        <v>-0.69759271973458103</v>
      </c>
      <c r="T93" s="110"/>
      <c r="U93" s="49"/>
      <c r="V93" s="29">
        <v>245</v>
      </c>
      <c r="W93" s="25" t="s">
        <v>91</v>
      </c>
      <c r="X93" s="88">
        <v>37105</v>
      </c>
      <c r="Y93" s="47">
        <v>32598751.115520667</v>
      </c>
      <c r="Z93" s="68">
        <v>-3009800.6762936707</v>
      </c>
      <c r="AA93" s="82">
        <f t="shared" si="25"/>
        <v>29588950.439226996</v>
      </c>
      <c r="AB93" s="89">
        <v>-3828544</v>
      </c>
      <c r="AC93" s="31">
        <v>14672894.233239299</v>
      </c>
      <c r="AD93" s="27">
        <f t="shared" si="26"/>
        <v>40433300.672466293</v>
      </c>
      <c r="AE93" s="28">
        <f t="shared" si="27"/>
        <v>1089.6995195382372</v>
      </c>
    </row>
    <row r="94" spans="1:31" ht="14.4" x14ac:dyDescent="0.3">
      <c r="A94" s="29">
        <v>249</v>
      </c>
      <c r="B94" s="25" t="s">
        <v>92</v>
      </c>
      <c r="C94" s="88">
        <v>9443</v>
      </c>
      <c r="D94" s="47">
        <v>2524652.771088616</v>
      </c>
      <c r="E94" s="317">
        <v>526304.52412093838</v>
      </c>
      <c r="F94" s="318">
        <v>987547.10459601216</v>
      </c>
      <c r="G94" s="68">
        <v>2844047.6993079996</v>
      </c>
      <c r="H94" s="82">
        <f t="shared" si="28"/>
        <v>5368700.4703966156</v>
      </c>
      <c r="I94" s="89">
        <v>-9609</v>
      </c>
      <c r="J94" s="31">
        <v>1618740.2198442572</v>
      </c>
      <c r="K94" s="27">
        <f t="shared" si="19"/>
        <v>6977831.690240873</v>
      </c>
      <c r="L94" s="28">
        <f>K94/C94</f>
        <v>738.9422524876494</v>
      </c>
      <c r="M94" s="28"/>
      <c r="N94" s="526">
        <f t="shared" si="20"/>
        <v>-23826839.104787812</v>
      </c>
      <c r="O94" s="527">
        <f t="shared" si="21"/>
        <v>-0.77348137441004661</v>
      </c>
      <c r="P94" s="526">
        <f t="shared" si="22"/>
        <v>-2508.4402896827792</v>
      </c>
      <c r="Q94" s="46"/>
      <c r="R94" s="83">
        <f t="shared" si="23"/>
        <v>-0.78923166225929386</v>
      </c>
      <c r="S94" s="83">
        <f t="shared" si="24"/>
        <v>-0.69699196696860299</v>
      </c>
      <c r="T94" s="110"/>
      <c r="U94" s="49"/>
      <c r="V94" s="29">
        <v>249</v>
      </c>
      <c r="W94" s="25" t="s">
        <v>92</v>
      </c>
      <c r="X94" s="88">
        <v>9486</v>
      </c>
      <c r="Y94" s="47">
        <v>19574367.215835582</v>
      </c>
      <c r="Z94" s="68">
        <v>5897677.247509582</v>
      </c>
      <c r="AA94" s="82">
        <f t="shared" si="25"/>
        <v>25472044.463345163</v>
      </c>
      <c r="AB94" s="89">
        <v>-9609</v>
      </c>
      <c r="AC94" s="31">
        <v>5342235.331683523</v>
      </c>
      <c r="AD94" s="27">
        <f t="shared" si="26"/>
        <v>30804670.795028687</v>
      </c>
      <c r="AE94" s="28">
        <f t="shared" si="27"/>
        <v>3247.3825421704287</v>
      </c>
    </row>
    <row r="95" spans="1:31" ht="14.4" x14ac:dyDescent="0.3">
      <c r="A95" s="29">
        <v>250</v>
      </c>
      <c r="B95" s="25" t="s">
        <v>93</v>
      </c>
      <c r="C95" s="88">
        <v>1808</v>
      </c>
      <c r="D95" s="47">
        <v>546284.86236349621</v>
      </c>
      <c r="E95" s="317">
        <v>234900.40402432714</v>
      </c>
      <c r="F95" s="318">
        <v>96719.9979143323</v>
      </c>
      <c r="G95" s="68">
        <v>690388.76869415434</v>
      </c>
      <c r="H95" s="82">
        <f t="shared" si="28"/>
        <v>1236673.6310576505</v>
      </c>
      <c r="I95" s="89">
        <v>-375211</v>
      </c>
      <c r="J95" s="31">
        <v>430022.07833315048</v>
      </c>
      <c r="K95" s="27">
        <f t="shared" si="19"/>
        <v>1291484.7093908009</v>
      </c>
      <c r="L95" s="28">
        <f>K95/C95</f>
        <v>714.31676404358461</v>
      </c>
      <c r="M95" s="28"/>
      <c r="N95" s="526">
        <f t="shared" si="20"/>
        <v>-5906814.839143239</v>
      </c>
      <c r="O95" s="527">
        <f t="shared" si="21"/>
        <v>-0.82058475051183222</v>
      </c>
      <c r="P95" s="526">
        <f t="shared" si="22"/>
        <v>-3236.4513745590716</v>
      </c>
      <c r="Q95" s="46"/>
      <c r="R95" s="83">
        <f t="shared" si="23"/>
        <v>-0.79950906267017863</v>
      </c>
      <c r="S95" s="83">
        <f t="shared" si="24"/>
        <v>-0.69399619990871186</v>
      </c>
      <c r="T95" s="110"/>
      <c r="U95" s="49"/>
      <c r="V95" s="29">
        <v>250</v>
      </c>
      <c r="W95" s="25" t="s">
        <v>93</v>
      </c>
      <c r="X95" s="88">
        <v>1822</v>
      </c>
      <c r="Y95" s="47">
        <v>4350630.0224571386</v>
      </c>
      <c r="Z95" s="68">
        <v>1817597.0681431605</v>
      </c>
      <c r="AA95" s="82">
        <f t="shared" si="25"/>
        <v>6168227.0906002987</v>
      </c>
      <c r="AB95" s="89">
        <v>-375211</v>
      </c>
      <c r="AC95" s="31">
        <v>1405283.4579337407</v>
      </c>
      <c r="AD95" s="27">
        <f t="shared" si="26"/>
        <v>7198299.5485340394</v>
      </c>
      <c r="AE95" s="28">
        <f t="shared" si="27"/>
        <v>3950.7681386026561</v>
      </c>
    </row>
    <row r="96" spans="1:31" ht="14.4" x14ac:dyDescent="0.3">
      <c r="A96" s="29">
        <v>256</v>
      </c>
      <c r="B96" s="25" t="s">
        <v>94</v>
      </c>
      <c r="C96" s="88">
        <v>1581</v>
      </c>
      <c r="D96" s="47">
        <v>1162915.932353226</v>
      </c>
      <c r="E96" s="317">
        <v>-39902.216606268856</v>
      </c>
      <c r="F96" s="318">
        <v>-236418.03507668569</v>
      </c>
      <c r="G96" s="68">
        <v>685477.40434893814</v>
      </c>
      <c r="H96" s="82">
        <f t="shared" si="28"/>
        <v>1848393.3367021643</v>
      </c>
      <c r="I96" s="89">
        <v>252937</v>
      </c>
      <c r="J96" s="31">
        <v>315956.46724750928</v>
      </c>
      <c r="K96" s="27">
        <f t="shared" si="19"/>
        <v>2417286.8039496737</v>
      </c>
      <c r="L96" s="28">
        <f>K96/C96</f>
        <v>1528.9606603097241</v>
      </c>
      <c r="M96" s="28"/>
      <c r="N96" s="526">
        <f t="shared" si="20"/>
        <v>-5357346.7587134866</v>
      </c>
      <c r="O96" s="527">
        <f t="shared" si="21"/>
        <v>-0.68908029112028724</v>
      </c>
      <c r="P96" s="526">
        <f t="shared" si="22"/>
        <v>-3339.3133300867444</v>
      </c>
      <c r="Q96" s="46"/>
      <c r="R96" s="83">
        <f t="shared" si="23"/>
        <v>-0.7140620648244409</v>
      </c>
      <c r="S96" s="83">
        <f t="shared" si="24"/>
        <v>-0.70118928484450582</v>
      </c>
      <c r="T96" s="110"/>
      <c r="U96" s="49"/>
      <c r="V96" s="29">
        <v>256</v>
      </c>
      <c r="W96" s="25" t="s">
        <v>94</v>
      </c>
      <c r="X96" s="88">
        <v>1597</v>
      </c>
      <c r="Y96" s="47">
        <v>4799920.4397190651</v>
      </c>
      <c r="Z96" s="68">
        <v>1664396.1455122516</v>
      </c>
      <c r="AA96" s="82">
        <f t="shared" si="25"/>
        <v>6464316.5852313172</v>
      </c>
      <c r="AB96" s="89">
        <v>252937</v>
      </c>
      <c r="AC96" s="31">
        <v>1057379.9774318428</v>
      </c>
      <c r="AD96" s="27">
        <f t="shared" si="26"/>
        <v>7774633.5626631603</v>
      </c>
      <c r="AE96" s="28">
        <f t="shared" si="27"/>
        <v>4868.2739903964684</v>
      </c>
    </row>
    <row r="97" spans="1:31" ht="14.4" x14ac:dyDescent="0.3">
      <c r="A97" s="29">
        <v>257</v>
      </c>
      <c r="B97" s="25" t="s">
        <v>95</v>
      </c>
      <c r="C97" s="88">
        <v>40433</v>
      </c>
      <c r="D97" s="47">
        <v>35448026.009633996</v>
      </c>
      <c r="E97" s="317">
        <v>4828326.396470353</v>
      </c>
      <c r="F97" s="318">
        <v>3559200.5384789906</v>
      </c>
      <c r="G97" s="68">
        <v>-578936.45851950184</v>
      </c>
      <c r="H97" s="82">
        <f t="shared" si="28"/>
        <v>34869089.551114492</v>
      </c>
      <c r="I97" s="89">
        <v>-2548784</v>
      </c>
      <c r="J97" s="31">
        <v>4115086.5920193493</v>
      </c>
      <c r="K97" s="27">
        <f t="shared" si="19"/>
        <v>36435392.143133841</v>
      </c>
      <c r="L97" s="28">
        <f>K97/C97</f>
        <v>901.13007056448544</v>
      </c>
      <c r="M97" s="28"/>
      <c r="N97" s="526">
        <f t="shared" si="20"/>
        <v>1738689.9708616585</v>
      </c>
      <c r="O97" s="527">
        <f t="shared" si="21"/>
        <v>5.0111101689979343E-2</v>
      </c>
      <c r="P97" s="526">
        <f t="shared" si="22"/>
        <v>35.48708437936034</v>
      </c>
      <c r="Q97" s="46"/>
      <c r="R97" s="83">
        <f t="shared" si="23"/>
        <v>0.46993057248843018</v>
      </c>
      <c r="S97" s="83">
        <f t="shared" si="24"/>
        <v>-0.69571739014509415</v>
      </c>
      <c r="T97" s="110"/>
      <c r="U97" s="49"/>
      <c r="V97" s="29">
        <v>257</v>
      </c>
      <c r="W97" s="25" t="s">
        <v>95</v>
      </c>
      <c r="X97" s="88">
        <v>40082</v>
      </c>
      <c r="Y97" s="47">
        <v>34885053.600604542</v>
      </c>
      <c r="Z97" s="68">
        <v>-11163464.157039888</v>
      </c>
      <c r="AA97" s="82">
        <f t="shared" si="25"/>
        <v>23721589.443564653</v>
      </c>
      <c r="AB97" s="89">
        <v>-2548784</v>
      </c>
      <c r="AC97" s="31">
        <v>13523896.728707528</v>
      </c>
      <c r="AD97" s="27">
        <f t="shared" si="26"/>
        <v>34696702.172272183</v>
      </c>
      <c r="AE97" s="28">
        <f t="shared" si="27"/>
        <v>865.6429861851251</v>
      </c>
    </row>
    <row r="98" spans="1:31" ht="14.4" x14ac:dyDescent="0.3">
      <c r="A98" s="29">
        <v>260</v>
      </c>
      <c r="B98" s="25" t="s">
        <v>96</v>
      </c>
      <c r="C98" s="88">
        <v>9877</v>
      </c>
      <c r="D98" s="47">
        <v>8400544.8946718425</v>
      </c>
      <c r="E98" s="317">
        <v>4288630.8812484732</v>
      </c>
      <c r="F98" s="318">
        <v>2817110.8710943582</v>
      </c>
      <c r="G98" s="68">
        <v>4829765.8351158909</v>
      </c>
      <c r="H98" s="82">
        <f t="shared" si="28"/>
        <v>13230310.729787733</v>
      </c>
      <c r="I98" s="465">
        <v>-1084181</v>
      </c>
      <c r="J98" s="31">
        <v>2028914.2964022665</v>
      </c>
      <c r="K98" s="27">
        <f t="shared" si="19"/>
        <v>14175044.02619</v>
      </c>
      <c r="L98" s="28">
        <f>K98/C98</f>
        <v>1435.1568316482737</v>
      </c>
      <c r="M98" s="28"/>
      <c r="N98" s="526">
        <f t="shared" si="20"/>
        <v>-29462795.120444939</v>
      </c>
      <c r="O98" s="527">
        <f t="shared" si="21"/>
        <v>-0.67516622492332812</v>
      </c>
      <c r="P98" s="526">
        <f t="shared" si="22"/>
        <v>-2958.0616468209637</v>
      </c>
      <c r="Q98" s="46"/>
      <c r="R98" s="83">
        <f t="shared" si="23"/>
        <v>-0.65190961766805655</v>
      </c>
      <c r="S98" s="83">
        <f t="shared" si="24"/>
        <v>-0.6977974937704805</v>
      </c>
      <c r="T98" s="110"/>
      <c r="U98" s="49"/>
      <c r="V98" s="29">
        <v>260</v>
      </c>
      <c r="W98" s="25" t="s">
        <v>96</v>
      </c>
      <c r="X98" s="88">
        <v>9933</v>
      </c>
      <c r="Y98" s="47">
        <v>28160541.969919648</v>
      </c>
      <c r="Z98" s="68">
        <v>9847720.8299733382</v>
      </c>
      <c r="AA98" s="82">
        <f t="shared" si="25"/>
        <v>38008262.799892984</v>
      </c>
      <c r="AB98" s="465">
        <v>-1084181</v>
      </c>
      <c r="AC98" s="31">
        <v>6713757.3467419501</v>
      </c>
      <c r="AD98" s="27">
        <f t="shared" si="26"/>
        <v>43637839.146634936</v>
      </c>
      <c r="AE98" s="28">
        <f t="shared" si="27"/>
        <v>4393.2184784692372</v>
      </c>
    </row>
    <row r="99" spans="1:31" ht="14.4" x14ac:dyDescent="0.3">
      <c r="A99" s="29">
        <v>261</v>
      </c>
      <c r="B99" s="25" t="s">
        <v>97</v>
      </c>
      <c r="C99" s="88">
        <v>6523</v>
      </c>
      <c r="D99" s="47">
        <v>9318651.4669967387</v>
      </c>
      <c r="E99" s="317">
        <v>-391404.62765453779</v>
      </c>
      <c r="F99" s="318">
        <v>1302529.457537344</v>
      </c>
      <c r="G99" s="68">
        <v>-160248.35310049963</v>
      </c>
      <c r="H99" s="82">
        <f t="shared" si="28"/>
        <v>9158403.1138962395</v>
      </c>
      <c r="I99" s="465">
        <v>239818</v>
      </c>
      <c r="J99" s="31">
        <v>1214158.7314421935</v>
      </c>
      <c r="K99" s="27">
        <f t="shared" si="19"/>
        <v>10612379.845338434</v>
      </c>
      <c r="L99" s="28">
        <f>K99/C99</f>
        <v>1626.9170389910216</v>
      </c>
      <c r="M99" s="28"/>
      <c r="N99" s="526">
        <f t="shared" si="20"/>
        <v>-14834330.753969774</v>
      </c>
      <c r="O99" s="527">
        <f t="shared" si="21"/>
        <v>-0.58295671246298764</v>
      </c>
      <c r="P99" s="526">
        <f t="shared" si="22"/>
        <v>-2326.8913201308251</v>
      </c>
      <c r="Q99" s="46"/>
      <c r="R99" s="83">
        <f t="shared" si="23"/>
        <v>-0.57116660812706133</v>
      </c>
      <c r="S99" s="83">
        <f t="shared" si="24"/>
        <v>-0.68466190098161273</v>
      </c>
      <c r="T99" s="110"/>
      <c r="U99" s="49"/>
      <c r="V99" s="29">
        <v>261</v>
      </c>
      <c r="W99" s="25" t="s">
        <v>97</v>
      </c>
      <c r="X99" s="88">
        <v>6436</v>
      </c>
      <c r="Y99" s="47">
        <v>19539854.669183254</v>
      </c>
      <c r="Z99" s="68">
        <v>1816698.4525238157</v>
      </c>
      <c r="AA99" s="82">
        <f t="shared" si="25"/>
        <v>21356553.121707071</v>
      </c>
      <c r="AB99" s="465">
        <v>239818</v>
      </c>
      <c r="AC99" s="31">
        <v>3850339.4776011389</v>
      </c>
      <c r="AD99" s="27">
        <f t="shared" si="26"/>
        <v>25446710.599308208</v>
      </c>
      <c r="AE99" s="28">
        <f t="shared" si="27"/>
        <v>3953.8083591218469</v>
      </c>
    </row>
    <row r="100" spans="1:31" ht="14.4" x14ac:dyDescent="0.3">
      <c r="A100" s="29">
        <v>263</v>
      </c>
      <c r="B100" s="25" t="s">
        <v>98</v>
      </c>
      <c r="C100" s="88">
        <v>7759</v>
      </c>
      <c r="D100" s="47">
        <v>3929896.0495054666</v>
      </c>
      <c r="E100" s="317">
        <v>1152212.158487858</v>
      </c>
      <c r="F100" s="318">
        <v>669973.4952983309</v>
      </c>
      <c r="G100" s="68">
        <v>4138235.7564536678</v>
      </c>
      <c r="H100" s="82">
        <f t="shared" si="28"/>
        <v>8068131.8059591344</v>
      </c>
      <c r="I100" s="89">
        <v>-354103</v>
      </c>
      <c r="J100" s="31">
        <v>1655392.1661195208</v>
      </c>
      <c r="K100" s="27">
        <f t="shared" si="19"/>
        <v>9369420.9720786549</v>
      </c>
      <c r="L100" s="28">
        <f>K100/C100</f>
        <v>1207.5552225903666</v>
      </c>
      <c r="M100" s="28"/>
      <c r="N100" s="526">
        <f t="shared" si="20"/>
        <v>-24712854.460721027</v>
      </c>
      <c r="O100" s="527">
        <f t="shared" si="21"/>
        <v>-0.72509403045719689</v>
      </c>
      <c r="P100" s="526">
        <f t="shared" si="22"/>
        <v>-3131.9247153775077</v>
      </c>
      <c r="Q100" s="46"/>
      <c r="R100" s="83">
        <f t="shared" si="23"/>
        <v>-0.72147232065618361</v>
      </c>
      <c r="S100" s="83">
        <f t="shared" si="24"/>
        <v>-0.69733042185022298</v>
      </c>
      <c r="T100" s="110"/>
      <c r="U100" s="49"/>
      <c r="V100" s="29">
        <v>263</v>
      </c>
      <c r="W100" s="25" t="s">
        <v>98</v>
      </c>
      <c r="X100" s="88">
        <v>7854</v>
      </c>
      <c r="Y100" s="47">
        <v>20636502.857367177</v>
      </c>
      <c r="Z100" s="68">
        <v>8330570.810021474</v>
      </c>
      <c r="AA100" s="82">
        <f t="shared" si="25"/>
        <v>28967073.667388652</v>
      </c>
      <c r="AB100" s="89">
        <v>-354103</v>
      </c>
      <c r="AC100" s="31">
        <v>5469304.7654110268</v>
      </c>
      <c r="AD100" s="27">
        <f t="shared" si="26"/>
        <v>34082275.432799682</v>
      </c>
      <c r="AE100" s="28">
        <f t="shared" si="27"/>
        <v>4339.4799379678743</v>
      </c>
    </row>
    <row r="101" spans="1:31" ht="14.4" x14ac:dyDescent="0.3">
      <c r="A101" s="29">
        <v>265</v>
      </c>
      <c r="B101" s="25" t="s">
        <v>99</v>
      </c>
      <c r="C101" s="88">
        <v>1088</v>
      </c>
      <c r="D101" s="47">
        <v>1315543.9222006917</v>
      </c>
      <c r="E101" s="317">
        <v>340895.71897904784</v>
      </c>
      <c r="F101" s="318">
        <v>147400.05252188485</v>
      </c>
      <c r="G101" s="68">
        <v>180805.58477536225</v>
      </c>
      <c r="H101" s="82">
        <f t="shared" si="28"/>
        <v>1496349.5069760538</v>
      </c>
      <c r="I101" s="89">
        <v>-292077</v>
      </c>
      <c r="J101" s="31">
        <v>240313.02786349528</v>
      </c>
      <c r="K101" s="27">
        <f t="shared" si="19"/>
        <v>1444585.5348395491</v>
      </c>
      <c r="L101" s="28">
        <f>K101/C101</f>
        <v>1327.7440577569384</v>
      </c>
      <c r="M101" s="28"/>
      <c r="N101" s="526">
        <f t="shared" si="20"/>
        <v>-3948901.6933259694</v>
      </c>
      <c r="O101" s="527">
        <f t="shared" si="21"/>
        <v>-0.73216112809246525</v>
      </c>
      <c r="P101" s="526">
        <f t="shared" si="22"/>
        <v>-3544.4214600077576</v>
      </c>
      <c r="Q101" s="46"/>
      <c r="R101" s="83">
        <f t="shared" si="23"/>
        <v>-0.69451387495913086</v>
      </c>
      <c r="S101" s="83">
        <f t="shared" si="24"/>
        <v>-0.69476593648073082</v>
      </c>
      <c r="T101" s="110"/>
      <c r="U101" s="49"/>
      <c r="V101" s="29">
        <v>265</v>
      </c>
      <c r="W101" s="25" t="s">
        <v>99</v>
      </c>
      <c r="X101" s="88">
        <v>1107</v>
      </c>
      <c r="Y101" s="47">
        <v>4042767.4040565421</v>
      </c>
      <c r="Z101" s="68">
        <v>855489.45384777838</v>
      </c>
      <c r="AA101" s="82">
        <f t="shared" si="25"/>
        <v>4898256.8579043206</v>
      </c>
      <c r="AB101" s="89">
        <v>-292077</v>
      </c>
      <c r="AC101" s="31">
        <v>787307.37026119791</v>
      </c>
      <c r="AD101" s="27">
        <f t="shared" si="26"/>
        <v>5393487.2281655185</v>
      </c>
      <c r="AE101" s="28">
        <f t="shared" si="27"/>
        <v>4872.1655177646962</v>
      </c>
    </row>
    <row r="102" spans="1:31" ht="14.4" x14ac:dyDescent="0.3">
      <c r="A102" s="29">
        <v>271</v>
      </c>
      <c r="B102" s="25" t="s">
        <v>100</v>
      </c>
      <c r="C102" s="88">
        <v>6951</v>
      </c>
      <c r="D102" s="47">
        <v>755353.38443003444</v>
      </c>
      <c r="E102" s="317">
        <v>234415.18435002558</v>
      </c>
      <c r="F102" s="318">
        <v>170333.65025739381</v>
      </c>
      <c r="G102" s="68">
        <v>2917742.514422236</v>
      </c>
      <c r="H102" s="82">
        <f t="shared" si="28"/>
        <v>3673095.8988522706</v>
      </c>
      <c r="I102" s="89">
        <v>-526308</v>
      </c>
      <c r="J102" s="31">
        <v>1350168.662421599</v>
      </c>
      <c r="K102" s="27">
        <f t="shared" si="19"/>
        <v>4496956.5612738691</v>
      </c>
      <c r="L102" s="28">
        <f>K102/C102</f>
        <v>646.95102305767068</v>
      </c>
      <c r="M102" s="28"/>
      <c r="N102" s="526">
        <f t="shared" si="20"/>
        <v>-16172358.972879697</v>
      </c>
      <c r="O102" s="527">
        <f t="shared" si="21"/>
        <v>-0.78243321343451422</v>
      </c>
      <c r="P102" s="526">
        <f t="shared" si="22"/>
        <v>-2300.3348081349095</v>
      </c>
      <c r="Q102" s="46"/>
      <c r="R102" s="83">
        <f t="shared" si="23"/>
        <v>-0.7815264197690357</v>
      </c>
      <c r="S102" s="83">
        <f t="shared" si="24"/>
        <v>-0.69195914656722457</v>
      </c>
      <c r="T102" s="110"/>
      <c r="U102" s="49"/>
      <c r="V102" s="29">
        <v>271</v>
      </c>
      <c r="W102" s="25" t="s">
        <v>100</v>
      </c>
      <c r="X102" s="88">
        <v>7013</v>
      </c>
      <c r="Y102" s="47">
        <v>11598954.653144922</v>
      </c>
      <c r="Z102" s="68">
        <v>5213585.7692218162</v>
      </c>
      <c r="AA102" s="82">
        <f t="shared" si="25"/>
        <v>16812540.422366738</v>
      </c>
      <c r="AB102" s="89">
        <v>-526308</v>
      </c>
      <c r="AC102" s="31">
        <v>4383083.1117868265</v>
      </c>
      <c r="AD102" s="27">
        <f t="shared" si="26"/>
        <v>20669315.534153566</v>
      </c>
      <c r="AE102" s="28">
        <f t="shared" si="27"/>
        <v>2947.2858311925802</v>
      </c>
    </row>
    <row r="103" spans="1:31" ht="14.4" x14ac:dyDescent="0.3">
      <c r="A103" s="29">
        <v>272</v>
      </c>
      <c r="B103" s="25" t="s">
        <v>101</v>
      </c>
      <c r="C103" s="88">
        <v>47909</v>
      </c>
      <c r="D103" s="47">
        <v>18365324.612667594</v>
      </c>
      <c r="E103" s="317">
        <v>-5453441.9219217822</v>
      </c>
      <c r="F103" s="318">
        <v>-2165021.1520381705</v>
      </c>
      <c r="G103" s="68">
        <v>8747421.1768657528</v>
      </c>
      <c r="H103" s="82">
        <f t="shared" si="28"/>
        <v>27112745.789533347</v>
      </c>
      <c r="I103" s="465">
        <v>-1054341</v>
      </c>
      <c r="J103" s="31">
        <v>7146115.7608841574</v>
      </c>
      <c r="K103" s="27">
        <f t="shared" si="19"/>
        <v>33204520.550417505</v>
      </c>
      <c r="L103" s="28">
        <f>K103/C103</f>
        <v>693.07479910700511</v>
      </c>
      <c r="M103" s="28"/>
      <c r="N103" s="526">
        <f t="shared" si="20"/>
        <v>-75166313.449846506</v>
      </c>
      <c r="O103" s="527">
        <f t="shared" si="21"/>
        <v>-0.69360279583770101</v>
      </c>
      <c r="P103" s="526">
        <f t="shared" si="22"/>
        <v>-1575.4262894022477</v>
      </c>
      <c r="Q103" s="46"/>
      <c r="R103" s="83">
        <f t="shared" si="23"/>
        <v>-0.68374818751546651</v>
      </c>
      <c r="S103" s="83">
        <f t="shared" si="24"/>
        <v>-0.69839549479166729</v>
      </c>
      <c r="T103" s="110"/>
      <c r="U103" s="49"/>
      <c r="V103" s="29">
        <v>272</v>
      </c>
      <c r="W103" s="25" t="s">
        <v>101</v>
      </c>
      <c r="X103" s="88">
        <v>47772</v>
      </c>
      <c r="Y103" s="47">
        <v>72865284.289189219</v>
      </c>
      <c r="Z103" s="68">
        <v>12866226.864946263</v>
      </c>
      <c r="AA103" s="82">
        <f t="shared" si="25"/>
        <v>85731511.154135481</v>
      </c>
      <c r="AB103" s="465">
        <v>-1054341</v>
      </c>
      <c r="AC103" s="31">
        <v>23693663.846128535</v>
      </c>
      <c r="AD103" s="27">
        <f t="shared" si="26"/>
        <v>108370834.00026402</v>
      </c>
      <c r="AE103" s="28">
        <f t="shared" si="27"/>
        <v>2268.5010885092529</v>
      </c>
    </row>
    <row r="104" spans="1:31" ht="14.4" x14ac:dyDescent="0.3">
      <c r="A104" s="29">
        <v>273</v>
      </c>
      <c r="B104" s="25" t="s">
        <v>102</v>
      </c>
      <c r="C104" s="88">
        <v>3989</v>
      </c>
      <c r="D104" s="47">
        <v>5256849.3957649563</v>
      </c>
      <c r="E104" s="317">
        <v>-268030.49669088877</v>
      </c>
      <c r="F104" s="318">
        <v>1323572.7433761363</v>
      </c>
      <c r="G104" s="68">
        <v>434264.81842296995</v>
      </c>
      <c r="H104" s="82">
        <f t="shared" si="28"/>
        <v>5691114.2141879266</v>
      </c>
      <c r="I104" s="89">
        <v>-220393</v>
      </c>
      <c r="J104" s="31">
        <v>746922.92811388394</v>
      </c>
      <c r="K104" s="27">
        <f t="shared" si="19"/>
        <v>6217644.1423018109</v>
      </c>
      <c r="L104" s="28">
        <f>K104/C104</f>
        <v>1558.6974535727779</v>
      </c>
      <c r="M104" s="28"/>
      <c r="N104" s="526">
        <f t="shared" si="20"/>
        <v>-11098322.960985867</v>
      </c>
      <c r="O104" s="527">
        <f t="shared" si="21"/>
        <v>-0.64093000955624913</v>
      </c>
      <c r="P104" s="526">
        <f t="shared" si="22"/>
        <v>-2853.0139103221718</v>
      </c>
      <c r="Q104" s="46"/>
      <c r="R104" s="83">
        <f t="shared" si="23"/>
        <v>-0.62391910979706455</v>
      </c>
      <c r="S104" s="83">
        <f t="shared" si="24"/>
        <v>-0.68925775509416476</v>
      </c>
      <c r="T104" s="110"/>
      <c r="U104" s="49"/>
      <c r="V104" s="29">
        <v>273</v>
      </c>
      <c r="W104" s="25" t="s">
        <v>102</v>
      </c>
      <c r="X104" s="88">
        <v>3925</v>
      </c>
      <c r="Y104" s="47">
        <v>12192458.230068121</v>
      </c>
      <c r="Z104" s="68">
        <v>2940228.2808496966</v>
      </c>
      <c r="AA104" s="82">
        <f t="shared" si="25"/>
        <v>15132686.510917818</v>
      </c>
      <c r="AB104" s="89">
        <v>-220393</v>
      </c>
      <c r="AC104" s="31">
        <v>2403673.5923698605</v>
      </c>
      <c r="AD104" s="27">
        <f t="shared" si="26"/>
        <v>17315967.103287678</v>
      </c>
      <c r="AE104" s="28">
        <f t="shared" si="27"/>
        <v>4411.7113638949495</v>
      </c>
    </row>
    <row r="105" spans="1:31" ht="14.4" x14ac:dyDescent="0.3">
      <c r="A105" s="29">
        <v>275</v>
      </c>
      <c r="B105" s="25" t="s">
        <v>103</v>
      </c>
      <c r="C105" s="88">
        <v>2586</v>
      </c>
      <c r="D105" s="47">
        <v>1581593.8670604476</v>
      </c>
      <c r="E105" s="317">
        <v>595373.6805941792</v>
      </c>
      <c r="F105" s="318">
        <v>559061.58779389714</v>
      </c>
      <c r="G105" s="68">
        <v>1080977.1069057023</v>
      </c>
      <c r="H105" s="82">
        <f t="shared" si="28"/>
        <v>2662570.9739661496</v>
      </c>
      <c r="I105" s="89">
        <v>-20093</v>
      </c>
      <c r="J105" s="31">
        <v>531106.49666111346</v>
      </c>
      <c r="K105" s="27">
        <f t="shared" si="19"/>
        <v>3173584.4706272632</v>
      </c>
      <c r="L105" s="28">
        <f>K105/C105</f>
        <v>1227.2175060430252</v>
      </c>
      <c r="M105" s="28"/>
      <c r="N105" s="526">
        <f t="shared" si="20"/>
        <v>-7118417.2260599211</v>
      </c>
      <c r="O105" s="527">
        <f t="shared" si="21"/>
        <v>-0.69164555504797631</v>
      </c>
      <c r="P105" s="526">
        <f t="shared" si="22"/>
        <v>-2741.9308536512226</v>
      </c>
      <c r="Q105" s="46"/>
      <c r="R105" s="83">
        <f t="shared" si="23"/>
        <v>-0.69023586396936087</v>
      </c>
      <c r="S105" s="83">
        <f t="shared" si="24"/>
        <v>-0.69060847711526563</v>
      </c>
      <c r="T105" s="110"/>
      <c r="U105" s="49"/>
      <c r="V105" s="29">
        <v>275</v>
      </c>
      <c r="W105" s="25" t="s">
        <v>103</v>
      </c>
      <c r="X105" s="88">
        <v>2593</v>
      </c>
      <c r="Y105" s="47">
        <v>6180577.9229815323</v>
      </c>
      <c r="Z105" s="68">
        <v>2414900.5855530733</v>
      </c>
      <c r="AA105" s="82">
        <f t="shared" si="25"/>
        <v>8595478.5085346065</v>
      </c>
      <c r="AB105" s="89">
        <v>-20093</v>
      </c>
      <c r="AC105" s="31">
        <v>1716616.1881525773</v>
      </c>
      <c r="AD105" s="27">
        <f t="shared" si="26"/>
        <v>10292001.696687184</v>
      </c>
      <c r="AE105" s="28">
        <f t="shared" si="27"/>
        <v>3969.1483596942476</v>
      </c>
    </row>
    <row r="106" spans="1:31" ht="14.4" x14ac:dyDescent="0.3">
      <c r="A106" s="29">
        <v>276</v>
      </c>
      <c r="B106" s="25" t="s">
        <v>104</v>
      </c>
      <c r="C106" s="88">
        <v>15035</v>
      </c>
      <c r="D106" s="47">
        <v>13304667.851861503</v>
      </c>
      <c r="E106" s="317">
        <v>2198641.1221422497</v>
      </c>
      <c r="F106" s="318">
        <v>729778.7348113755</v>
      </c>
      <c r="G106" s="68">
        <v>5912185.5370592093</v>
      </c>
      <c r="H106" s="82">
        <f t="shared" si="28"/>
        <v>19216853.388920713</v>
      </c>
      <c r="I106" s="465">
        <v>-1598366</v>
      </c>
      <c r="J106" s="31">
        <v>2003674.3893991469</v>
      </c>
      <c r="K106" s="27">
        <f t="shared" si="19"/>
        <v>19622161.778319862</v>
      </c>
      <c r="L106" s="28">
        <f>K106/C106</f>
        <v>1305.0988878164192</v>
      </c>
      <c r="M106" s="28"/>
      <c r="N106" s="526">
        <f t="shared" si="20"/>
        <v>-8034561.1270344444</v>
      </c>
      <c r="O106" s="527">
        <f t="shared" si="21"/>
        <v>-0.29051023704182116</v>
      </c>
      <c r="P106" s="526">
        <f t="shared" si="22"/>
        <v>-556.42920704487892</v>
      </c>
      <c r="Q106" s="46"/>
      <c r="R106" s="83">
        <f t="shared" si="23"/>
        <v>-0.15760005390881571</v>
      </c>
      <c r="S106" s="83">
        <f t="shared" si="24"/>
        <v>-0.68901811691474579</v>
      </c>
      <c r="T106" s="110"/>
      <c r="U106" s="49"/>
      <c r="V106" s="29">
        <v>276</v>
      </c>
      <c r="W106" s="25" t="s">
        <v>104</v>
      </c>
      <c r="X106" s="88">
        <v>14857</v>
      </c>
      <c r="Y106" s="47">
        <v>15176386.884392744</v>
      </c>
      <c r="Z106" s="68">
        <v>7635643.7645748109</v>
      </c>
      <c r="AA106" s="82">
        <f t="shared" si="25"/>
        <v>22812030.648967557</v>
      </c>
      <c r="AB106" s="465">
        <v>-1598366</v>
      </c>
      <c r="AC106" s="31">
        <v>6443058.2563867513</v>
      </c>
      <c r="AD106" s="27">
        <f t="shared" si="26"/>
        <v>27656722.905354306</v>
      </c>
      <c r="AE106" s="28">
        <f t="shared" si="27"/>
        <v>1861.5280948612981</v>
      </c>
    </row>
    <row r="107" spans="1:31" ht="14.4" x14ac:dyDescent="0.3">
      <c r="A107" s="29">
        <v>280</v>
      </c>
      <c r="B107" s="25" t="s">
        <v>105</v>
      </c>
      <c r="C107" s="88">
        <v>2050</v>
      </c>
      <c r="D107" s="47">
        <v>1339349.5564010132</v>
      </c>
      <c r="E107" s="317">
        <v>-113659.99689489689</v>
      </c>
      <c r="F107" s="318">
        <v>186605.95704321098</v>
      </c>
      <c r="G107" s="68">
        <v>864446.60749733634</v>
      </c>
      <c r="H107" s="82">
        <f t="shared" si="28"/>
        <v>2203796.1638983497</v>
      </c>
      <c r="I107" s="89">
        <v>-259196</v>
      </c>
      <c r="J107" s="31">
        <v>507049.72096393316</v>
      </c>
      <c r="K107" s="27">
        <f t="shared" si="19"/>
        <v>2451649.8848622828</v>
      </c>
      <c r="L107" s="28">
        <f>K107/C107</f>
        <v>1195.9267731035525</v>
      </c>
      <c r="M107" s="28"/>
      <c r="N107" s="526">
        <f t="shared" si="20"/>
        <v>-4975895.9976044912</v>
      </c>
      <c r="O107" s="527">
        <f t="shared" si="21"/>
        <v>-0.66992463948966396</v>
      </c>
      <c r="P107" s="526">
        <f t="shared" si="22"/>
        <v>-2395.7298431763188</v>
      </c>
      <c r="Q107" s="46"/>
      <c r="R107" s="83">
        <f t="shared" si="23"/>
        <v>-0.63653482109462589</v>
      </c>
      <c r="S107" s="83">
        <f t="shared" si="24"/>
        <v>-0.68767112122075524</v>
      </c>
      <c r="T107" s="110"/>
      <c r="U107" s="49"/>
      <c r="V107" s="29">
        <v>280</v>
      </c>
      <c r="W107" s="25" t="s">
        <v>105</v>
      </c>
      <c r="X107" s="88">
        <v>2068</v>
      </c>
      <c r="Y107" s="47">
        <v>4177121.3186831428</v>
      </c>
      <c r="Z107" s="68">
        <v>1886172.4761595658</v>
      </c>
      <c r="AA107" s="82">
        <f t="shared" si="25"/>
        <v>6063293.7948427089</v>
      </c>
      <c r="AB107" s="89">
        <v>-259196</v>
      </c>
      <c r="AC107" s="31">
        <v>1623448.0876240644</v>
      </c>
      <c r="AD107" s="27">
        <f t="shared" si="26"/>
        <v>7427545.8824667735</v>
      </c>
      <c r="AE107" s="28">
        <f t="shared" si="27"/>
        <v>3591.6566162798713</v>
      </c>
    </row>
    <row r="108" spans="1:31" ht="14.4" x14ac:dyDescent="0.3">
      <c r="A108" s="29">
        <v>284</v>
      </c>
      <c r="B108" s="25" t="s">
        <v>106</v>
      </c>
      <c r="C108" s="88">
        <v>2271</v>
      </c>
      <c r="D108" s="47">
        <v>2230517.5466493885</v>
      </c>
      <c r="E108" s="317">
        <v>1055346.3034045529</v>
      </c>
      <c r="F108" s="318">
        <v>853011.55306537787</v>
      </c>
      <c r="G108" s="68">
        <v>914399.28883801855</v>
      </c>
      <c r="H108" s="82">
        <f t="shared" si="28"/>
        <v>3144916.8354874072</v>
      </c>
      <c r="I108" s="89">
        <v>876845</v>
      </c>
      <c r="J108" s="31">
        <v>458730.79969677055</v>
      </c>
      <c r="K108" s="27">
        <f t="shared" si="19"/>
        <v>4480492.6351841781</v>
      </c>
      <c r="L108" s="28">
        <f>K108/C108</f>
        <v>1972.9161757746272</v>
      </c>
      <c r="M108" s="28"/>
      <c r="N108" s="526">
        <f t="shared" si="20"/>
        <v>-4845280.914924182</v>
      </c>
      <c r="O108" s="527">
        <f t="shared" si="21"/>
        <v>-0.51955807085492467</v>
      </c>
      <c r="P108" s="526">
        <f t="shared" si="22"/>
        <v>-2095.9204516723012</v>
      </c>
      <c r="Q108" s="46"/>
      <c r="R108" s="83">
        <f t="shared" si="23"/>
        <v>-0.54694135854547932</v>
      </c>
      <c r="S108" s="83">
        <f t="shared" si="24"/>
        <v>-0.6956819599134535</v>
      </c>
      <c r="T108" s="110"/>
      <c r="U108" s="49"/>
      <c r="V108" s="29">
        <v>284</v>
      </c>
      <c r="W108" s="25" t="s">
        <v>106</v>
      </c>
      <c r="X108" s="88">
        <v>2292</v>
      </c>
      <c r="Y108" s="47">
        <v>5181256.3658909155</v>
      </c>
      <c r="Z108" s="68">
        <v>1760266.3151263122</v>
      </c>
      <c r="AA108" s="82">
        <f t="shared" si="25"/>
        <v>6941522.6810172275</v>
      </c>
      <c r="AB108" s="89">
        <v>876845</v>
      </c>
      <c r="AC108" s="31">
        <v>1507405.869091132</v>
      </c>
      <c r="AD108" s="27">
        <f t="shared" si="26"/>
        <v>9325773.5501083601</v>
      </c>
      <c r="AE108" s="28">
        <f t="shared" si="27"/>
        <v>4068.8366274469286</v>
      </c>
    </row>
    <row r="109" spans="1:31" ht="14.4" x14ac:dyDescent="0.3">
      <c r="A109" s="29">
        <v>285</v>
      </c>
      <c r="B109" s="25" t="s">
        <v>107</v>
      </c>
      <c r="C109" s="88">
        <v>51241</v>
      </c>
      <c r="D109" s="47">
        <v>8823270.8226119801</v>
      </c>
      <c r="E109" s="317">
        <v>931007.5410607052</v>
      </c>
      <c r="F109" s="318">
        <v>3945298.2948206807</v>
      </c>
      <c r="G109" s="68">
        <v>9774513.8420320712</v>
      </c>
      <c r="H109" s="82">
        <f t="shared" si="28"/>
        <v>18597784.664644051</v>
      </c>
      <c r="I109" s="89">
        <v>-1563440</v>
      </c>
      <c r="J109" s="31">
        <v>7415465.2432427816</v>
      </c>
      <c r="K109" s="27">
        <f t="shared" si="19"/>
        <v>24449809.907886833</v>
      </c>
      <c r="L109" s="28">
        <f>K109/C109</f>
        <v>477.15325438392756</v>
      </c>
      <c r="M109" s="28"/>
      <c r="N109" s="526">
        <f t="shared" si="20"/>
        <v>-106703654.07100977</v>
      </c>
      <c r="O109" s="527">
        <f t="shared" si="21"/>
        <v>-0.81357861877120563</v>
      </c>
      <c r="P109" s="526">
        <f t="shared" si="22"/>
        <v>-2061.2353803396268</v>
      </c>
      <c r="Q109" s="46"/>
      <c r="R109" s="83">
        <f t="shared" si="23"/>
        <v>-0.82822101420442373</v>
      </c>
      <c r="S109" s="83">
        <f t="shared" si="24"/>
        <v>-0.69672301790676328</v>
      </c>
      <c r="T109" s="110"/>
      <c r="U109" s="49"/>
      <c r="V109" s="29">
        <v>285</v>
      </c>
      <c r="W109" s="25" t="s">
        <v>107</v>
      </c>
      <c r="X109" s="88">
        <v>51668</v>
      </c>
      <c r="Y109" s="47">
        <v>97263316.469183579</v>
      </c>
      <c r="Z109" s="68">
        <v>11002456.427951464</v>
      </c>
      <c r="AA109" s="82">
        <f t="shared" si="25"/>
        <v>108265772.89713505</v>
      </c>
      <c r="AB109" s="89">
        <v>-1563440</v>
      </c>
      <c r="AC109" s="31">
        <v>24451131.08176155</v>
      </c>
      <c r="AD109" s="27">
        <f t="shared" si="26"/>
        <v>131153463.9788966</v>
      </c>
      <c r="AE109" s="28">
        <f t="shared" si="27"/>
        <v>2538.3886347235543</v>
      </c>
    </row>
    <row r="110" spans="1:31" ht="14.4" x14ac:dyDescent="0.3">
      <c r="A110" s="29">
        <v>286</v>
      </c>
      <c r="B110" s="25" t="s">
        <v>108</v>
      </c>
      <c r="C110" s="88">
        <v>80454</v>
      </c>
      <c r="D110" s="47">
        <v>83986.464155912399</v>
      </c>
      <c r="E110" s="317">
        <v>-3126300.4579730504</v>
      </c>
      <c r="F110" s="318">
        <v>380486.66664846765</v>
      </c>
      <c r="G110" s="68">
        <v>11881424.605842074</v>
      </c>
      <c r="H110" s="82">
        <f t="shared" si="28"/>
        <v>11965411.069997987</v>
      </c>
      <c r="I110" s="89">
        <v>-6781361</v>
      </c>
      <c r="J110" s="31">
        <v>12545779.235983031</v>
      </c>
      <c r="K110" s="27">
        <f t="shared" si="19"/>
        <v>17729829.305981018</v>
      </c>
      <c r="L110" s="28">
        <f>K110/C110</f>
        <v>220.37225378453547</v>
      </c>
      <c r="M110" s="28"/>
      <c r="N110" s="526">
        <f t="shared" si="20"/>
        <v>-158613725.44089678</v>
      </c>
      <c r="O110" s="527">
        <f t="shared" si="21"/>
        <v>-0.89945859188655763</v>
      </c>
      <c r="P110" s="526">
        <f t="shared" si="22"/>
        <v>-1951.6941453542154</v>
      </c>
      <c r="Q110" s="64"/>
      <c r="R110" s="83">
        <f t="shared" si="23"/>
        <v>-0.91579573944245274</v>
      </c>
      <c r="S110" s="83">
        <f t="shared" si="24"/>
        <v>-0.69419249562851237</v>
      </c>
      <c r="T110" s="110"/>
      <c r="U110" s="71"/>
      <c r="V110" s="29">
        <v>286</v>
      </c>
      <c r="W110" s="25" t="s">
        <v>108</v>
      </c>
      <c r="X110" s="88">
        <v>81187</v>
      </c>
      <c r="Y110" s="47">
        <v>126917022.50320463</v>
      </c>
      <c r="Z110" s="68">
        <v>15182807.015760591</v>
      </c>
      <c r="AA110" s="82">
        <f t="shared" si="25"/>
        <v>142099829.51896521</v>
      </c>
      <c r="AB110" s="89">
        <v>-6781361</v>
      </c>
      <c r="AC110" s="31">
        <v>41025086.227912575</v>
      </c>
      <c r="AD110" s="27">
        <f t="shared" si="26"/>
        <v>176343554.74687779</v>
      </c>
      <c r="AE110" s="28">
        <f t="shared" si="27"/>
        <v>2172.066399138751</v>
      </c>
    </row>
    <row r="111" spans="1:31" ht="14.4" x14ac:dyDescent="0.3">
      <c r="A111" s="29">
        <v>287</v>
      </c>
      <c r="B111" s="25" t="s">
        <v>109</v>
      </c>
      <c r="C111" s="88">
        <v>6380</v>
      </c>
      <c r="D111" s="47">
        <v>3163174.9323772639</v>
      </c>
      <c r="E111" s="317">
        <v>1073269.7562788855</v>
      </c>
      <c r="F111" s="318">
        <v>717008.02769912384</v>
      </c>
      <c r="G111" s="68">
        <v>1936981.2437857899</v>
      </c>
      <c r="H111" s="82">
        <f t="shared" si="28"/>
        <v>5100156.1761630541</v>
      </c>
      <c r="I111" s="89">
        <v>171574</v>
      </c>
      <c r="J111" s="31">
        <v>1349805.2620435213</v>
      </c>
      <c r="K111" s="27">
        <f t="shared" si="19"/>
        <v>6621535.4382065758</v>
      </c>
      <c r="L111" s="28">
        <f>K111/C111</f>
        <v>1037.8582191546357</v>
      </c>
      <c r="M111" s="28"/>
      <c r="N111" s="526">
        <f t="shared" si="20"/>
        <v>-16848208.475531459</v>
      </c>
      <c r="O111" s="527">
        <f t="shared" si="21"/>
        <v>-0.71786929322519555</v>
      </c>
      <c r="P111" s="526">
        <f t="shared" si="22"/>
        <v>-2626.9987317726027</v>
      </c>
      <c r="Q111" s="46"/>
      <c r="R111" s="83">
        <f t="shared" si="23"/>
        <v>-0.72924604230194279</v>
      </c>
      <c r="S111" s="83">
        <f t="shared" si="24"/>
        <v>-0.69744149636366304</v>
      </c>
      <c r="T111" s="110"/>
      <c r="U111" s="49"/>
      <c r="V111" s="29">
        <v>287</v>
      </c>
      <c r="W111" s="25" t="s">
        <v>109</v>
      </c>
      <c r="X111" s="88">
        <v>6404</v>
      </c>
      <c r="Y111" s="47">
        <v>14883083.223440874</v>
      </c>
      <c r="Z111" s="68">
        <v>3953783.3528575613</v>
      </c>
      <c r="AA111" s="82">
        <f t="shared" si="25"/>
        <v>18836866.576298434</v>
      </c>
      <c r="AB111" s="89">
        <v>171574</v>
      </c>
      <c r="AC111" s="31">
        <v>4461303.3374395985</v>
      </c>
      <c r="AD111" s="27">
        <f t="shared" si="26"/>
        <v>23469743.913738035</v>
      </c>
      <c r="AE111" s="28">
        <f t="shared" si="27"/>
        <v>3664.8569509272384</v>
      </c>
    </row>
    <row r="112" spans="1:31" ht="14.4" x14ac:dyDescent="0.3">
      <c r="A112" s="29">
        <v>288</v>
      </c>
      <c r="B112" s="25" t="s">
        <v>110</v>
      </c>
      <c r="C112" s="88">
        <v>6442</v>
      </c>
      <c r="D112" s="47">
        <v>2562050.1547366818</v>
      </c>
      <c r="E112" s="317">
        <v>-814309.59776317223</v>
      </c>
      <c r="F112" s="318">
        <v>-842181.69835989841</v>
      </c>
      <c r="G112" s="68">
        <v>1773863.0661229268</v>
      </c>
      <c r="H112" s="82">
        <f t="shared" si="28"/>
        <v>4335913.2208596086</v>
      </c>
      <c r="I112" s="89">
        <v>132865</v>
      </c>
      <c r="J112" s="31">
        <v>1252668.2101829469</v>
      </c>
      <c r="K112" s="27">
        <f t="shared" si="19"/>
        <v>5721446.4310425557</v>
      </c>
      <c r="L112" s="28">
        <f>K112/C112</f>
        <v>888.14753664119155</v>
      </c>
      <c r="M112" s="28"/>
      <c r="N112" s="526">
        <f t="shared" si="20"/>
        <v>-13641459.904121872</v>
      </c>
      <c r="O112" s="527">
        <f t="shared" si="21"/>
        <v>-0.70451510057392586</v>
      </c>
      <c r="P112" s="526">
        <f t="shared" si="22"/>
        <v>-2129.7618048744612</v>
      </c>
      <c r="Q112" s="46"/>
      <c r="R112" s="83">
        <f t="shared" si="23"/>
        <v>-0.71363326527552362</v>
      </c>
      <c r="S112" s="83">
        <f t="shared" si="24"/>
        <v>-0.69364332480040436</v>
      </c>
      <c r="T112" s="110"/>
      <c r="U112" s="49"/>
      <c r="V112" s="29">
        <v>288</v>
      </c>
      <c r="W112" s="25" t="s">
        <v>110</v>
      </c>
      <c r="X112" s="88">
        <v>6416</v>
      </c>
      <c r="Y112" s="47">
        <v>11426528.112335347</v>
      </c>
      <c r="Z112" s="68">
        <v>3714592.3290153053</v>
      </c>
      <c r="AA112" s="82">
        <f t="shared" si="25"/>
        <v>15141120.441350652</v>
      </c>
      <c r="AB112" s="89">
        <v>132865</v>
      </c>
      <c r="AC112" s="31">
        <v>4088920.8938137745</v>
      </c>
      <c r="AD112" s="27">
        <f t="shared" si="26"/>
        <v>19362906.335164428</v>
      </c>
      <c r="AE112" s="28">
        <f t="shared" si="27"/>
        <v>3017.9093415156526</v>
      </c>
    </row>
    <row r="113" spans="1:31" ht="14.4" x14ac:dyDescent="0.3">
      <c r="A113" s="29">
        <v>290</v>
      </c>
      <c r="B113" s="25" t="s">
        <v>111</v>
      </c>
      <c r="C113" s="88">
        <v>7928</v>
      </c>
      <c r="D113" s="47">
        <v>2973742.0585874123</v>
      </c>
      <c r="E113" s="317">
        <v>-464708.15251307294</v>
      </c>
      <c r="F113" s="318">
        <v>287056.14183100866</v>
      </c>
      <c r="G113" s="68">
        <v>2276832.5576957413</v>
      </c>
      <c r="H113" s="82">
        <f t="shared" si="28"/>
        <v>5250574.6162831541</v>
      </c>
      <c r="I113" s="89">
        <v>-597259</v>
      </c>
      <c r="J113" s="31">
        <v>1604088.7670666242</v>
      </c>
      <c r="K113" s="27">
        <f t="shared" si="19"/>
        <v>6257404.3833497781</v>
      </c>
      <c r="L113" s="28">
        <f>K113/C113</f>
        <v>789.27905945380655</v>
      </c>
      <c r="M113" s="28"/>
      <c r="N113" s="526">
        <f t="shared" si="20"/>
        <v>-29750289.459448792</v>
      </c>
      <c r="O113" s="527">
        <f t="shared" si="21"/>
        <v>-0.82622035138745109</v>
      </c>
      <c r="P113" s="526">
        <f t="shared" si="22"/>
        <v>-3688.1760316676273</v>
      </c>
      <c r="Q113" s="46"/>
      <c r="R113" s="83">
        <f t="shared" si="23"/>
        <v>-0.83205369835788667</v>
      </c>
      <c r="S113" s="83">
        <f t="shared" si="24"/>
        <v>-0.69969543218536601</v>
      </c>
      <c r="T113" s="110"/>
      <c r="U113" s="49"/>
      <c r="V113" s="29">
        <v>290</v>
      </c>
      <c r="W113" s="25" t="s">
        <v>111</v>
      </c>
      <c r="X113" s="88">
        <v>8042</v>
      </c>
      <c r="Y113" s="47">
        <v>25290708.160408121</v>
      </c>
      <c r="Z113" s="68">
        <v>5972704.9957321892</v>
      </c>
      <c r="AA113" s="82">
        <f t="shared" si="25"/>
        <v>31263413.156140309</v>
      </c>
      <c r="AB113" s="89">
        <v>-597259</v>
      </c>
      <c r="AC113" s="31">
        <v>5341539.6866582604</v>
      </c>
      <c r="AD113" s="27">
        <f t="shared" si="26"/>
        <v>36007693.842798568</v>
      </c>
      <c r="AE113" s="28">
        <f t="shared" si="27"/>
        <v>4477.4550911214337</v>
      </c>
    </row>
    <row r="114" spans="1:31" ht="14.4" x14ac:dyDescent="0.3">
      <c r="A114" s="29">
        <v>291</v>
      </c>
      <c r="B114" s="25" t="s">
        <v>112</v>
      </c>
      <c r="C114" s="88">
        <v>2158</v>
      </c>
      <c r="D114" s="47">
        <v>1770460.7534131403</v>
      </c>
      <c r="E114" s="317">
        <v>950904.73402385158</v>
      </c>
      <c r="F114" s="318">
        <v>896243.77007172839</v>
      </c>
      <c r="G114" s="68">
        <v>28482.909461688792</v>
      </c>
      <c r="H114" s="82">
        <f t="shared" si="28"/>
        <v>1798943.662874829</v>
      </c>
      <c r="I114" s="89">
        <v>-106050</v>
      </c>
      <c r="J114" s="31">
        <v>420254.34845855448</v>
      </c>
      <c r="K114" s="27">
        <f t="shared" si="19"/>
        <v>2113148.0113333836</v>
      </c>
      <c r="L114" s="28">
        <f>K114/C114</f>
        <v>979.21594593761984</v>
      </c>
      <c r="M114" s="28"/>
      <c r="N114" s="526">
        <f t="shared" si="20"/>
        <v>-7130498.9562024362</v>
      </c>
      <c r="O114" s="527">
        <f t="shared" si="21"/>
        <v>-0.77139455685024838</v>
      </c>
      <c r="P114" s="526">
        <f t="shared" si="22"/>
        <v>-3298.2699252034354</v>
      </c>
      <c r="Q114" s="46"/>
      <c r="R114" s="83">
        <f t="shared" si="23"/>
        <v>-0.77308366924917871</v>
      </c>
      <c r="S114" s="83">
        <f t="shared" si="24"/>
        <v>-0.70444438818503519</v>
      </c>
      <c r="T114" s="110"/>
      <c r="U114" s="49"/>
      <c r="V114" s="29">
        <v>291</v>
      </c>
      <c r="W114" s="25" t="s">
        <v>112</v>
      </c>
      <c r="X114" s="88">
        <v>2161</v>
      </c>
      <c r="Y114" s="47">
        <v>6502868.848462739</v>
      </c>
      <c r="Z114" s="68">
        <v>1424915.1806658802</v>
      </c>
      <c r="AA114" s="82">
        <f t="shared" si="25"/>
        <v>7927784.0291286195</v>
      </c>
      <c r="AB114" s="89">
        <v>-106050</v>
      </c>
      <c r="AC114" s="31">
        <v>1421912.9384072004</v>
      </c>
      <c r="AD114" s="27">
        <f t="shared" si="26"/>
        <v>9243646.9675358199</v>
      </c>
      <c r="AE114" s="28">
        <f t="shared" si="27"/>
        <v>4277.4858711410552</v>
      </c>
    </row>
    <row r="115" spans="1:31" ht="14.4" x14ac:dyDescent="0.3">
      <c r="A115" s="29">
        <v>297</v>
      </c>
      <c r="B115" s="25" t="s">
        <v>113</v>
      </c>
      <c r="C115" s="88">
        <v>121543</v>
      </c>
      <c r="D115" s="47">
        <v>-7703679.0943696164</v>
      </c>
      <c r="E115" s="317">
        <v>-14117505.026139481</v>
      </c>
      <c r="F115" s="318">
        <v>-6481568.6417166879</v>
      </c>
      <c r="G115" s="68">
        <v>25836695.552774001</v>
      </c>
      <c r="H115" s="82">
        <f t="shared" si="28"/>
        <v>18133016.458404385</v>
      </c>
      <c r="I115" s="89">
        <v>-1775798</v>
      </c>
      <c r="J115" s="31">
        <v>18268470.084132515</v>
      </c>
      <c r="K115" s="27">
        <f t="shared" si="19"/>
        <v>34625688.542536899</v>
      </c>
      <c r="L115" s="28">
        <f>K115/C115</f>
        <v>284.88426764632186</v>
      </c>
      <c r="M115" s="28"/>
      <c r="N115" s="526">
        <f t="shared" si="20"/>
        <v>-207548126.94773388</v>
      </c>
      <c r="O115" s="527">
        <f t="shared" si="21"/>
        <v>-0.85702133621490573</v>
      </c>
      <c r="P115" s="526">
        <f t="shared" si="22"/>
        <v>-1729.7053296440097</v>
      </c>
      <c r="Q115" s="46"/>
      <c r="R115" s="83">
        <f t="shared" si="23"/>
        <v>-0.90144428575929592</v>
      </c>
      <c r="S115" s="83">
        <f t="shared" si="24"/>
        <v>-0.69533327464566863</v>
      </c>
      <c r="T115" s="110"/>
      <c r="U115" s="49"/>
      <c r="V115" s="29">
        <v>297</v>
      </c>
      <c r="W115" s="25" t="s">
        <v>113</v>
      </c>
      <c r="X115" s="88">
        <v>120210</v>
      </c>
      <c r="Y115" s="47">
        <v>147355343.33577615</v>
      </c>
      <c r="Z115" s="68">
        <v>36632126.067751825</v>
      </c>
      <c r="AA115" s="82">
        <f t="shared" si="25"/>
        <v>183987469.40352798</v>
      </c>
      <c r="AB115" s="89">
        <v>-1775798</v>
      </c>
      <c r="AC115" s="31">
        <v>59962144.086742796</v>
      </c>
      <c r="AD115" s="27">
        <f t="shared" si="26"/>
        <v>242173815.49027076</v>
      </c>
      <c r="AE115" s="28">
        <f t="shared" si="27"/>
        <v>2014.5895972903315</v>
      </c>
    </row>
    <row r="116" spans="1:31" ht="14.4" x14ac:dyDescent="0.3">
      <c r="A116" s="29">
        <v>300</v>
      </c>
      <c r="B116" s="25" t="s">
        <v>114</v>
      </c>
      <c r="C116" s="88">
        <v>3528</v>
      </c>
      <c r="D116" s="47">
        <v>2965197.9333502348</v>
      </c>
      <c r="E116" s="317">
        <v>1455854.0474903292</v>
      </c>
      <c r="F116" s="317">
        <v>816011.03948278818</v>
      </c>
      <c r="G116" s="68">
        <v>1748979.6572459983</v>
      </c>
      <c r="H116" s="82">
        <f t="shared" si="28"/>
        <v>4714177.5905962326</v>
      </c>
      <c r="I116" s="89">
        <v>819198</v>
      </c>
      <c r="J116" s="31">
        <v>726665.54775327188</v>
      </c>
      <c r="K116" s="27">
        <f t="shared" si="19"/>
        <v>6260041.1383495042</v>
      </c>
      <c r="L116" s="28">
        <f>K116/C116</f>
        <v>1774.3880777634649</v>
      </c>
      <c r="M116" s="28"/>
      <c r="N116" s="526">
        <f t="shared" si="20"/>
        <v>-9430285.2562412433</v>
      </c>
      <c r="O116" s="527">
        <f t="shared" si="21"/>
        <v>-0.60102543561441402</v>
      </c>
      <c r="P116" s="526">
        <f t="shared" si="22"/>
        <v>-2665.4326337789089</v>
      </c>
      <c r="Q116" s="46"/>
      <c r="R116" s="83">
        <f t="shared" si="23"/>
        <v>-0.62265234985208284</v>
      </c>
      <c r="S116" s="83">
        <f t="shared" si="24"/>
        <v>-0.69444710883719973</v>
      </c>
      <c r="T116" s="110"/>
      <c r="U116" s="49"/>
      <c r="V116" s="29">
        <v>300</v>
      </c>
      <c r="W116" s="25" t="s">
        <v>114</v>
      </c>
      <c r="X116" s="88">
        <v>3534</v>
      </c>
      <c r="Y116" s="47">
        <v>9126651.6698397044</v>
      </c>
      <c r="Z116" s="68">
        <v>3366277.8309755628</v>
      </c>
      <c r="AA116" s="82">
        <f t="shared" si="25"/>
        <v>12492929.500815267</v>
      </c>
      <c r="AB116" s="89">
        <v>819198</v>
      </c>
      <c r="AC116" s="31">
        <v>2378198.8937754817</v>
      </c>
      <c r="AD116" s="27">
        <f t="shared" si="26"/>
        <v>15690326.394590748</v>
      </c>
      <c r="AE116" s="28">
        <f t="shared" si="27"/>
        <v>4439.8207115423738</v>
      </c>
    </row>
    <row r="117" spans="1:31" ht="14.4" x14ac:dyDescent="0.3">
      <c r="A117" s="29">
        <v>301</v>
      </c>
      <c r="B117" s="25" t="s">
        <v>115</v>
      </c>
      <c r="C117" s="88">
        <v>20197</v>
      </c>
      <c r="D117" s="47">
        <v>3276547.0012405342</v>
      </c>
      <c r="E117" s="317">
        <v>717073.25065928139</v>
      </c>
      <c r="F117" s="318">
        <v>-633320.12612438854</v>
      </c>
      <c r="G117" s="68">
        <v>10494407.140179636</v>
      </c>
      <c r="H117" s="82">
        <f t="shared" si="28"/>
        <v>13770954.141420171</v>
      </c>
      <c r="I117" s="89">
        <v>-2461173</v>
      </c>
      <c r="J117" s="31">
        <v>4148595.3164982274</v>
      </c>
      <c r="K117" s="27">
        <f t="shared" si="19"/>
        <v>15458376.457918398</v>
      </c>
      <c r="L117" s="28">
        <f>K117/C117</f>
        <v>765.3798315551021</v>
      </c>
      <c r="M117" s="28"/>
      <c r="N117" s="526">
        <f t="shared" si="20"/>
        <v>-56409675.806115933</v>
      </c>
      <c r="O117" s="527">
        <f t="shared" si="21"/>
        <v>-0.78490614437238071</v>
      </c>
      <c r="P117" s="526">
        <f t="shared" si="22"/>
        <v>-2747.9195556190439</v>
      </c>
      <c r="Q117" s="46"/>
      <c r="R117" s="83">
        <f t="shared" si="23"/>
        <v>-0.77384759300052064</v>
      </c>
      <c r="S117" s="83">
        <f t="shared" si="24"/>
        <v>-0.69125270471716427</v>
      </c>
      <c r="T117" s="110"/>
      <c r="U117" s="49"/>
      <c r="V117" s="29">
        <v>301</v>
      </c>
      <c r="W117" s="25" t="s">
        <v>115</v>
      </c>
      <c r="X117" s="88">
        <v>20456</v>
      </c>
      <c r="Y117" s="47">
        <v>42155507.755954765</v>
      </c>
      <c r="Z117" s="68">
        <v>18736853.833864056</v>
      </c>
      <c r="AA117" s="82">
        <f t="shared" si="25"/>
        <v>60892361.58981882</v>
      </c>
      <c r="AB117" s="89">
        <v>-2461173</v>
      </c>
      <c r="AC117" s="31">
        <v>13436863.674215518</v>
      </c>
      <c r="AD117" s="27">
        <f t="shared" si="26"/>
        <v>71868052.264034331</v>
      </c>
      <c r="AE117" s="28">
        <f t="shared" si="27"/>
        <v>3513.299387174146</v>
      </c>
    </row>
    <row r="118" spans="1:31" ht="14.4" x14ac:dyDescent="0.3">
      <c r="A118" s="29">
        <v>304</v>
      </c>
      <c r="B118" s="25" t="s">
        <v>116</v>
      </c>
      <c r="C118" s="88">
        <v>971</v>
      </c>
      <c r="D118" s="47">
        <v>-189738.16352051077</v>
      </c>
      <c r="E118" s="317">
        <v>-335143.88026683748</v>
      </c>
      <c r="F118" s="317">
        <v>-69377.10175927107</v>
      </c>
      <c r="G118" s="68">
        <v>-56793.199002026122</v>
      </c>
      <c r="H118" s="82">
        <f t="shared" si="28"/>
        <v>-246531.36252253689</v>
      </c>
      <c r="I118" s="89">
        <v>-188510</v>
      </c>
      <c r="J118" s="31">
        <v>170547.05302309635</v>
      </c>
      <c r="K118" s="27">
        <f t="shared" si="19"/>
        <v>-264494.30949944054</v>
      </c>
      <c r="L118" s="28">
        <f>K118/C118</f>
        <v>-272.39372759983576</v>
      </c>
      <c r="M118" s="28"/>
      <c r="N118" s="526">
        <f t="shared" si="20"/>
        <v>-2597780.4801346543</v>
      </c>
      <c r="O118" s="527">
        <f t="shared" si="21"/>
        <v>-1.1133569953090816</v>
      </c>
      <c r="P118" s="526">
        <f t="shared" si="22"/>
        <v>-2697.8471274285403</v>
      </c>
      <c r="Q118" s="46"/>
      <c r="R118" s="83">
        <f t="shared" si="23"/>
        <v>-1.1255015869563143</v>
      </c>
      <c r="S118" s="83">
        <f t="shared" si="24"/>
        <v>-0.69404631646343251</v>
      </c>
      <c r="T118" s="110"/>
      <c r="U118" s="49"/>
      <c r="V118" s="29">
        <v>304</v>
      </c>
      <c r="W118" s="25" t="s">
        <v>116</v>
      </c>
      <c r="X118" s="88">
        <v>962</v>
      </c>
      <c r="Y118" s="47">
        <v>1798751.7556953402</v>
      </c>
      <c r="Z118" s="68">
        <v>165616.73159997803</v>
      </c>
      <c r="AA118" s="82">
        <f t="shared" si="25"/>
        <v>1964368.4872953182</v>
      </c>
      <c r="AB118" s="89">
        <v>-188510</v>
      </c>
      <c r="AC118" s="31">
        <v>557427.68333989545</v>
      </c>
      <c r="AD118" s="27">
        <f t="shared" si="26"/>
        <v>2333286.1706352136</v>
      </c>
      <c r="AE118" s="28">
        <f t="shared" si="27"/>
        <v>2425.4533998287043</v>
      </c>
    </row>
    <row r="119" spans="1:31" ht="14.4" x14ac:dyDescent="0.3">
      <c r="A119" s="29">
        <v>305</v>
      </c>
      <c r="B119" s="25" t="s">
        <v>117</v>
      </c>
      <c r="C119" s="88">
        <v>15165</v>
      </c>
      <c r="D119" s="47">
        <v>10925639.630116414</v>
      </c>
      <c r="E119" s="317">
        <v>1997457.3543863457</v>
      </c>
      <c r="F119" s="318">
        <v>2425928.9941001441</v>
      </c>
      <c r="G119" s="68">
        <v>4131991.39208125</v>
      </c>
      <c r="H119" s="82">
        <f t="shared" si="28"/>
        <v>15057631.022197664</v>
      </c>
      <c r="I119" s="89">
        <v>-742261</v>
      </c>
      <c r="J119" s="31">
        <v>2677688.75059355</v>
      </c>
      <c r="K119" s="27">
        <f t="shared" si="19"/>
        <v>16993058.772791214</v>
      </c>
      <c r="L119" s="28">
        <f>K119/C119</f>
        <v>1120.5445943152795</v>
      </c>
      <c r="M119" s="28"/>
      <c r="N119" s="526">
        <f t="shared" si="20"/>
        <v>-37087883.269964583</v>
      </c>
      <c r="O119" s="527">
        <f t="shared" si="21"/>
        <v>-0.68578471211990555</v>
      </c>
      <c r="P119" s="526">
        <f t="shared" si="22"/>
        <v>-2434.3717300622789</v>
      </c>
      <c r="Q119" s="46"/>
      <c r="R119" s="83">
        <f t="shared" si="23"/>
        <v>-0.67247361233768377</v>
      </c>
      <c r="S119" s="83">
        <f t="shared" si="24"/>
        <v>-0.69741605823230723</v>
      </c>
      <c r="T119" s="110"/>
      <c r="U119" s="49"/>
      <c r="V119" s="29">
        <v>305</v>
      </c>
      <c r="W119" s="25" t="s">
        <v>117</v>
      </c>
      <c r="X119" s="88">
        <v>15213</v>
      </c>
      <c r="Y119" s="47">
        <v>35064507.586628705</v>
      </c>
      <c r="Z119" s="68">
        <v>10909287.470526412</v>
      </c>
      <c r="AA119" s="82">
        <f t="shared" si="25"/>
        <v>45973795.057155117</v>
      </c>
      <c r="AB119" s="89">
        <v>-742261</v>
      </c>
      <c r="AC119" s="31">
        <v>8849407.9856006764</v>
      </c>
      <c r="AD119" s="27">
        <f t="shared" si="26"/>
        <v>54080942.042755798</v>
      </c>
      <c r="AE119" s="28">
        <f t="shared" si="27"/>
        <v>3554.9163243775583</v>
      </c>
    </row>
    <row r="120" spans="1:31" ht="14.4" x14ac:dyDescent="0.3">
      <c r="A120" s="29">
        <v>309</v>
      </c>
      <c r="B120" s="25" t="s">
        <v>118</v>
      </c>
      <c r="C120" s="88">
        <v>6506</v>
      </c>
      <c r="D120" s="47">
        <v>-30530.48275968153</v>
      </c>
      <c r="E120" s="317">
        <v>-401495.22926220956</v>
      </c>
      <c r="F120" s="318">
        <v>-433381.87784330669</v>
      </c>
      <c r="G120" s="68">
        <v>3650981.166739685</v>
      </c>
      <c r="H120" s="82">
        <f t="shared" si="28"/>
        <v>3620450.6839800035</v>
      </c>
      <c r="I120" s="89">
        <v>-657464</v>
      </c>
      <c r="J120" s="31">
        <v>1211381.5070953295</v>
      </c>
      <c r="K120" s="27">
        <f t="shared" si="19"/>
        <v>4174368.1910753329</v>
      </c>
      <c r="L120" s="28">
        <f>K120/C120</f>
        <v>641.61822795501587</v>
      </c>
      <c r="M120" s="28"/>
      <c r="N120" s="526">
        <f t="shared" si="20"/>
        <v>-19848177.487690117</v>
      </c>
      <c r="O120" s="527">
        <f t="shared" si="21"/>
        <v>-0.82623123099042606</v>
      </c>
      <c r="P120" s="526">
        <f t="shared" si="22"/>
        <v>-3024.8264727112619</v>
      </c>
      <c r="Q120" s="46"/>
      <c r="R120" s="83">
        <f t="shared" si="23"/>
        <v>-0.82518447540249373</v>
      </c>
      <c r="S120" s="83">
        <f t="shared" si="24"/>
        <v>-0.69485755531341675</v>
      </c>
      <c r="T120" s="110"/>
      <c r="U120" s="49"/>
      <c r="V120" s="29">
        <v>309</v>
      </c>
      <c r="W120" s="25" t="s">
        <v>118</v>
      </c>
      <c r="X120" s="88">
        <v>6552</v>
      </c>
      <c r="Y120" s="47">
        <v>14188652.339045383</v>
      </c>
      <c r="Z120" s="68">
        <v>6521468.7575545823</v>
      </c>
      <c r="AA120" s="82">
        <f t="shared" si="25"/>
        <v>20710121.096599966</v>
      </c>
      <c r="AB120" s="89">
        <v>-657464</v>
      </c>
      <c r="AC120" s="31">
        <v>3969888.5821654839</v>
      </c>
      <c r="AD120" s="27">
        <f t="shared" si="26"/>
        <v>24022545.67876545</v>
      </c>
      <c r="AE120" s="28">
        <f t="shared" si="27"/>
        <v>3666.4447006662776</v>
      </c>
    </row>
    <row r="121" spans="1:31" ht="14.4" x14ac:dyDescent="0.3">
      <c r="A121" s="29">
        <v>312</v>
      </c>
      <c r="B121" s="25" t="s">
        <v>119</v>
      </c>
      <c r="C121" s="88">
        <v>1232</v>
      </c>
      <c r="D121" s="47">
        <v>742889.46968690085</v>
      </c>
      <c r="E121" s="317">
        <v>98108.208258273487</v>
      </c>
      <c r="F121" s="318">
        <v>-12640.698763405486</v>
      </c>
      <c r="G121" s="68">
        <v>115310.36473516865</v>
      </c>
      <c r="H121" s="82">
        <f t="shared" si="28"/>
        <v>858199.83442206949</v>
      </c>
      <c r="I121" s="89">
        <v>-284203</v>
      </c>
      <c r="J121" s="31">
        <v>276653.58201367676</v>
      </c>
      <c r="K121" s="27">
        <f t="shared" si="19"/>
        <v>850650.41643574624</v>
      </c>
      <c r="L121" s="28">
        <f>K121/C121</f>
        <v>690.46300035369018</v>
      </c>
      <c r="M121" s="28"/>
      <c r="N121" s="526">
        <f t="shared" si="20"/>
        <v>-4169544.7952435063</v>
      </c>
      <c r="O121" s="527">
        <f t="shared" si="21"/>
        <v>-0.8305543150081599</v>
      </c>
      <c r="P121" s="526">
        <f t="shared" si="22"/>
        <v>-3207.2040894593947</v>
      </c>
      <c r="Q121" s="46"/>
      <c r="R121" s="83">
        <f t="shared" si="23"/>
        <v>-0.80456451239166393</v>
      </c>
      <c r="S121" s="83">
        <f t="shared" si="24"/>
        <v>-0.69704382142522836</v>
      </c>
      <c r="T121" s="110"/>
      <c r="U121" s="49"/>
      <c r="V121" s="29">
        <v>312</v>
      </c>
      <c r="W121" s="25" t="s">
        <v>119</v>
      </c>
      <c r="X121" s="88">
        <v>1288</v>
      </c>
      <c r="Y121" s="47">
        <v>3355683.7394849067</v>
      </c>
      <c r="Z121" s="68">
        <v>1035534.2778996892</v>
      </c>
      <c r="AA121" s="82">
        <f t="shared" si="25"/>
        <v>4391218.0173845962</v>
      </c>
      <c r="AB121" s="89">
        <v>-284203</v>
      </c>
      <c r="AC121" s="31">
        <v>913180.19429465686</v>
      </c>
      <c r="AD121" s="27">
        <f t="shared" si="26"/>
        <v>5020195.2116792528</v>
      </c>
      <c r="AE121" s="28">
        <f t="shared" si="27"/>
        <v>3897.6670898130847</v>
      </c>
    </row>
    <row r="122" spans="1:31" ht="14.4" x14ac:dyDescent="0.3">
      <c r="A122" s="29">
        <v>316</v>
      </c>
      <c r="B122" s="25" t="s">
        <v>120</v>
      </c>
      <c r="C122" s="88">
        <v>4245</v>
      </c>
      <c r="D122" s="47">
        <v>-542450.97849114682</v>
      </c>
      <c r="E122" s="317">
        <v>-345227.75280109228</v>
      </c>
      <c r="F122" s="318">
        <v>-308798.81497438921</v>
      </c>
      <c r="G122" s="68">
        <v>1852537.0103839973</v>
      </c>
      <c r="H122" s="82">
        <f t="shared" si="28"/>
        <v>1310086.0318928505</v>
      </c>
      <c r="I122" s="89">
        <v>-1102722</v>
      </c>
      <c r="J122" s="31">
        <v>789631.24842244585</v>
      </c>
      <c r="K122" s="27">
        <f t="shared" si="19"/>
        <v>996995.28031529638</v>
      </c>
      <c r="L122" s="28">
        <f>K122/C122</f>
        <v>234.86343470325002</v>
      </c>
      <c r="M122" s="28"/>
      <c r="N122" s="526">
        <f t="shared" si="20"/>
        <v>-8143172.5546306577</v>
      </c>
      <c r="O122" s="527">
        <f t="shared" si="21"/>
        <v>-0.89092155654916461</v>
      </c>
      <c r="P122" s="526">
        <f t="shared" si="22"/>
        <v>-1877.9816496578121</v>
      </c>
      <c r="Q122" s="46"/>
      <c r="R122" s="83">
        <f t="shared" si="23"/>
        <v>-0.82945306768337446</v>
      </c>
      <c r="S122" s="83">
        <f t="shared" si="24"/>
        <v>-0.69169664991228941</v>
      </c>
      <c r="T122" s="110"/>
      <c r="U122" s="49"/>
      <c r="V122" s="29">
        <v>316</v>
      </c>
      <c r="W122" s="25" t="s">
        <v>120</v>
      </c>
      <c r="X122" s="88">
        <v>4326</v>
      </c>
      <c r="Y122" s="47">
        <v>4982533.1348548373</v>
      </c>
      <c r="Z122" s="68">
        <v>2699141.4288402544</v>
      </c>
      <c r="AA122" s="82">
        <f t="shared" si="25"/>
        <v>7681674.5636950918</v>
      </c>
      <c r="AB122" s="89">
        <v>-1102722</v>
      </c>
      <c r="AC122" s="31">
        <v>2561215.2712508636</v>
      </c>
      <c r="AD122" s="27">
        <f t="shared" si="26"/>
        <v>9140167.8349459544</v>
      </c>
      <c r="AE122" s="28">
        <f t="shared" si="27"/>
        <v>2112.8450843610622</v>
      </c>
    </row>
    <row r="123" spans="1:31" ht="14.4" x14ac:dyDescent="0.3">
      <c r="A123" s="29">
        <v>317</v>
      </c>
      <c r="B123" s="25" t="s">
        <v>121</v>
      </c>
      <c r="C123" s="88">
        <v>2533</v>
      </c>
      <c r="D123" s="47">
        <v>3332317.6080444921</v>
      </c>
      <c r="E123" s="317">
        <v>986384.70593636518</v>
      </c>
      <c r="F123" s="318">
        <v>529237.9696661788</v>
      </c>
      <c r="G123" s="68">
        <v>1467843.7029193118</v>
      </c>
      <c r="H123" s="82">
        <f t="shared" si="28"/>
        <v>4800161.3109638039</v>
      </c>
      <c r="I123" s="89">
        <v>45173</v>
      </c>
      <c r="J123" s="31">
        <v>553287.67301045591</v>
      </c>
      <c r="K123" s="27">
        <f t="shared" si="19"/>
        <v>5398621.9839742593</v>
      </c>
      <c r="L123" s="28">
        <f>K123/C123</f>
        <v>2131.3154299148282</v>
      </c>
      <c r="M123" s="28"/>
      <c r="N123" s="526">
        <f t="shared" si="20"/>
        <v>-6995836.0519375764</v>
      </c>
      <c r="O123" s="527">
        <f t="shared" si="21"/>
        <v>-0.56443259008726043</v>
      </c>
      <c r="P123" s="526">
        <f t="shared" si="22"/>
        <v>-2752.2377757241929</v>
      </c>
      <c r="Q123" s="46"/>
      <c r="R123" s="83">
        <f t="shared" si="23"/>
        <v>-0.54376446737775885</v>
      </c>
      <c r="S123" s="83">
        <f t="shared" si="24"/>
        <v>-0.6973344821612053</v>
      </c>
      <c r="T123" s="110"/>
      <c r="U123" s="49"/>
      <c r="V123" s="29">
        <v>317</v>
      </c>
      <c r="W123" s="25" t="s">
        <v>121</v>
      </c>
      <c r="X123" s="88">
        <v>2538</v>
      </c>
      <c r="Y123" s="47">
        <v>7377483.4801846612</v>
      </c>
      <c r="Z123" s="68">
        <v>3143751.6445207461</v>
      </c>
      <c r="AA123" s="82">
        <f t="shared" si="25"/>
        <v>10521235.124705408</v>
      </c>
      <c r="AB123" s="89">
        <v>45173</v>
      </c>
      <c r="AC123" s="31">
        <v>1828049.911206427</v>
      </c>
      <c r="AD123" s="27">
        <f t="shared" si="26"/>
        <v>12394458.035911836</v>
      </c>
      <c r="AE123" s="28">
        <f t="shared" si="27"/>
        <v>4883.5532056390211</v>
      </c>
    </row>
    <row r="124" spans="1:31" ht="14.4" x14ac:dyDescent="0.3">
      <c r="A124" s="29">
        <v>320</v>
      </c>
      <c r="B124" s="25" t="s">
        <v>122</v>
      </c>
      <c r="C124" s="88">
        <v>7105</v>
      </c>
      <c r="D124" s="47">
        <v>3416393.9910518834</v>
      </c>
      <c r="E124" s="317">
        <v>850384.64555176522</v>
      </c>
      <c r="F124" s="318">
        <v>1141663.6105878628</v>
      </c>
      <c r="G124" s="68">
        <v>2157515.446323853</v>
      </c>
      <c r="H124" s="82">
        <f t="shared" si="28"/>
        <v>5573909.4373757364</v>
      </c>
      <c r="I124" s="89">
        <v>-236808</v>
      </c>
      <c r="J124" s="31">
        <v>1286893.6895942071</v>
      </c>
      <c r="K124" s="27">
        <f t="shared" si="19"/>
        <v>6623995.1269699438</v>
      </c>
      <c r="L124" s="28">
        <f>K124/C124</f>
        <v>932.30051048134328</v>
      </c>
      <c r="M124" s="28"/>
      <c r="N124" s="526">
        <f t="shared" si="20"/>
        <v>-23543727.621106185</v>
      </c>
      <c r="O124" s="527">
        <f t="shared" si="21"/>
        <v>-0.78042773787450126</v>
      </c>
      <c r="P124" s="526">
        <f t="shared" si="22"/>
        <v>-3262.9049891815871</v>
      </c>
      <c r="Q124" s="46"/>
      <c r="R124" s="83">
        <f t="shared" si="23"/>
        <v>-0.78713229753520708</v>
      </c>
      <c r="S124" s="83">
        <f t="shared" si="24"/>
        <v>-0.69502562036687676</v>
      </c>
      <c r="T124" s="110"/>
      <c r="U124" s="49"/>
      <c r="V124" s="29">
        <v>320</v>
      </c>
      <c r="W124" s="25" t="s">
        <v>122</v>
      </c>
      <c r="X124" s="88">
        <v>7191</v>
      </c>
      <c r="Y124" s="47">
        <v>21653570.864457261</v>
      </c>
      <c r="Z124" s="68">
        <v>4531281.8531485433</v>
      </c>
      <c r="AA124" s="82">
        <f t="shared" si="25"/>
        <v>26184852.717605803</v>
      </c>
      <c r="AB124" s="89">
        <v>-236808</v>
      </c>
      <c r="AC124" s="31">
        <v>4219678.0304703275</v>
      </c>
      <c r="AD124" s="27">
        <f t="shared" si="26"/>
        <v>30167722.74807613</v>
      </c>
      <c r="AE124" s="28">
        <f t="shared" si="27"/>
        <v>4195.2054996629304</v>
      </c>
    </row>
    <row r="125" spans="1:31" ht="14.4" x14ac:dyDescent="0.3">
      <c r="A125" s="29">
        <v>322</v>
      </c>
      <c r="B125" s="25" t="s">
        <v>123</v>
      </c>
      <c r="C125" s="88">
        <v>6614</v>
      </c>
      <c r="D125" s="47">
        <v>7332648.9004153982</v>
      </c>
      <c r="E125" s="317">
        <v>1334230.2620859423</v>
      </c>
      <c r="F125" s="318">
        <v>1290740.3265106499</v>
      </c>
      <c r="G125" s="68">
        <v>2114314.2615498537</v>
      </c>
      <c r="H125" s="82">
        <f t="shared" si="28"/>
        <v>9446963.161965251</v>
      </c>
      <c r="I125" s="89">
        <v>-653762</v>
      </c>
      <c r="J125" s="31">
        <v>1195488.0545006925</v>
      </c>
      <c r="K125" s="27">
        <f t="shared" si="19"/>
        <v>9988689.2164659426</v>
      </c>
      <c r="L125" s="28">
        <f>K125/C125</f>
        <v>1510.2342329098794</v>
      </c>
      <c r="M125" s="28"/>
      <c r="N125" s="526">
        <f t="shared" si="20"/>
        <v>-14790122.954349507</v>
      </c>
      <c r="O125" s="527">
        <f t="shared" si="21"/>
        <v>-0.59688587380186664</v>
      </c>
      <c r="P125" s="526">
        <f t="shared" si="22"/>
        <v>-2239.0186299764046</v>
      </c>
      <c r="Q125" s="46"/>
      <c r="R125" s="83">
        <f t="shared" si="23"/>
        <v>-0.56068333226767875</v>
      </c>
      <c r="S125" s="83">
        <f t="shared" si="24"/>
        <v>-0.69571222685561118</v>
      </c>
      <c r="T125" s="110"/>
      <c r="U125" s="49"/>
      <c r="V125" s="29">
        <v>322</v>
      </c>
      <c r="W125" s="25" t="s">
        <v>123</v>
      </c>
      <c r="X125" s="88">
        <v>6609</v>
      </c>
      <c r="Y125" s="47">
        <v>16302197.182179008</v>
      </c>
      <c r="Z125" s="68">
        <v>5201569.5898146164</v>
      </c>
      <c r="AA125" s="82">
        <f t="shared" si="25"/>
        <v>21503766.771993622</v>
      </c>
      <c r="AB125" s="89">
        <v>-653762</v>
      </c>
      <c r="AC125" s="31">
        <v>3928807.398821827</v>
      </c>
      <c r="AD125" s="27">
        <f t="shared" si="26"/>
        <v>24778812.170815449</v>
      </c>
      <c r="AE125" s="28">
        <f t="shared" si="27"/>
        <v>3749.2528628862838</v>
      </c>
    </row>
    <row r="126" spans="1:31" ht="14.4" x14ac:dyDescent="0.3">
      <c r="A126" s="29">
        <v>398</v>
      </c>
      <c r="B126" s="25" t="s">
        <v>124</v>
      </c>
      <c r="C126" s="88">
        <v>120027</v>
      </c>
      <c r="D126" s="47">
        <v>52556989.673620418</v>
      </c>
      <c r="E126" s="317">
        <v>13510392.830545874</v>
      </c>
      <c r="F126" s="318">
        <v>19204866.668158781</v>
      </c>
      <c r="G126" s="68">
        <v>24627973.518786993</v>
      </c>
      <c r="H126" s="82">
        <f t="shared" si="28"/>
        <v>77184963.192407414</v>
      </c>
      <c r="I126" s="465">
        <v>-3823672</v>
      </c>
      <c r="J126" s="31">
        <v>17372625.406894326</v>
      </c>
      <c r="K126" s="27">
        <f t="shared" si="19"/>
        <v>90733916.599301741</v>
      </c>
      <c r="L126" s="28">
        <f>K126/C126</f>
        <v>755.94588383698454</v>
      </c>
      <c r="M126" s="28"/>
      <c r="N126" s="526">
        <f t="shared" si="20"/>
        <v>-152961395.3567993</v>
      </c>
      <c r="O126" s="527">
        <f t="shared" si="21"/>
        <v>-0.62767475553388385</v>
      </c>
      <c r="P126" s="526">
        <f t="shared" si="22"/>
        <v>-1275.1191911405213</v>
      </c>
      <c r="Q126" s="46"/>
      <c r="R126" s="83">
        <f t="shared" si="23"/>
        <v>-0.59435995843886791</v>
      </c>
      <c r="S126" s="83">
        <f t="shared" si="24"/>
        <v>-0.69649255335829197</v>
      </c>
      <c r="T126" s="110"/>
      <c r="U126" s="49"/>
      <c r="V126" s="29">
        <v>398</v>
      </c>
      <c r="W126" s="25" t="s">
        <v>124</v>
      </c>
      <c r="X126" s="88">
        <v>119984</v>
      </c>
      <c r="Y126" s="47">
        <v>157509986.54223049</v>
      </c>
      <c r="Z126" s="68">
        <v>32769461.451503258</v>
      </c>
      <c r="AA126" s="82">
        <f t="shared" si="25"/>
        <v>190279447.99373373</v>
      </c>
      <c r="AB126" s="465">
        <v>-3823672</v>
      </c>
      <c r="AC126" s="31">
        <v>57239535.962367319</v>
      </c>
      <c r="AD126" s="27">
        <f t="shared" si="26"/>
        <v>243695311.95610106</v>
      </c>
      <c r="AE126" s="28">
        <f t="shared" si="27"/>
        <v>2031.0650749775059</v>
      </c>
    </row>
    <row r="127" spans="1:31" ht="14.4" x14ac:dyDescent="0.3">
      <c r="A127" s="29">
        <v>399</v>
      </c>
      <c r="B127" s="25" t="s">
        <v>125</v>
      </c>
      <c r="C127" s="88">
        <v>7916</v>
      </c>
      <c r="D127" s="47">
        <v>2834030.3491515573</v>
      </c>
      <c r="E127" s="317">
        <v>-375042.4107776052</v>
      </c>
      <c r="F127" s="317">
        <v>-999965.2917481811</v>
      </c>
      <c r="G127" s="68">
        <v>3239648.1205215999</v>
      </c>
      <c r="H127" s="82">
        <f t="shared" si="28"/>
        <v>6073678.4696731567</v>
      </c>
      <c r="I127" s="89">
        <v>-377080</v>
      </c>
      <c r="J127" s="31">
        <v>1293269.5635984368</v>
      </c>
      <c r="K127" s="27">
        <f t="shared" si="19"/>
        <v>6989868.033271594</v>
      </c>
      <c r="L127" s="28">
        <f>K127/C127</f>
        <v>883.00505726018116</v>
      </c>
      <c r="M127" s="28"/>
      <c r="N127" s="526">
        <f t="shared" si="20"/>
        <v>-12104953.496162442</v>
      </c>
      <c r="O127" s="527">
        <f t="shared" si="21"/>
        <v>-0.63393907492159884</v>
      </c>
      <c r="P127" s="526">
        <f t="shared" si="22"/>
        <v>-1505.0416572763415</v>
      </c>
      <c r="Q127" s="46"/>
      <c r="R127" s="83">
        <f t="shared" si="23"/>
        <v>-0.60475107104867432</v>
      </c>
      <c r="S127" s="83">
        <f t="shared" si="24"/>
        <v>-0.68496675816502584</v>
      </c>
      <c r="T127" s="110"/>
      <c r="U127" s="49"/>
      <c r="V127" s="29">
        <v>399</v>
      </c>
      <c r="W127" s="25" t="s">
        <v>125</v>
      </c>
      <c r="X127" s="88">
        <v>7996</v>
      </c>
      <c r="Y127" s="47">
        <v>11644686.043504814</v>
      </c>
      <c r="Z127" s="68">
        <v>3722031.0423272429</v>
      </c>
      <c r="AA127" s="82">
        <f t="shared" si="25"/>
        <v>15366717.085832056</v>
      </c>
      <c r="AB127" s="89">
        <v>-377080</v>
      </c>
      <c r="AC127" s="31">
        <v>4105184.4436019808</v>
      </c>
      <c r="AD127" s="27">
        <f t="shared" si="26"/>
        <v>19094821.529434036</v>
      </c>
      <c r="AE127" s="28">
        <f t="shared" si="27"/>
        <v>2388.0467145365228</v>
      </c>
    </row>
    <row r="128" spans="1:31" ht="14.4" x14ac:dyDescent="0.3">
      <c r="A128" s="29">
        <v>400</v>
      </c>
      <c r="B128" s="25" t="s">
        <v>126</v>
      </c>
      <c r="C128" s="88">
        <v>8456</v>
      </c>
      <c r="D128" s="47">
        <v>5424460.4048420284</v>
      </c>
      <c r="E128" s="317">
        <v>1094780.8976453673</v>
      </c>
      <c r="F128" s="318">
        <v>954612.05077918351</v>
      </c>
      <c r="G128" s="68">
        <v>2795757.0209206981</v>
      </c>
      <c r="H128" s="82">
        <f t="shared" si="28"/>
        <v>8220217.425762726</v>
      </c>
      <c r="I128" s="465">
        <v>994077</v>
      </c>
      <c r="J128" s="31">
        <v>1587050.7869401849</v>
      </c>
      <c r="K128" s="27">
        <f t="shared" si="19"/>
        <v>10801345.212702911</v>
      </c>
      <c r="L128" s="28">
        <f>K128/C128</f>
        <v>1277.3587053811391</v>
      </c>
      <c r="M128" s="28"/>
      <c r="N128" s="526">
        <f t="shared" si="20"/>
        <v>-14765506.203784335</v>
      </c>
      <c r="O128" s="527">
        <f t="shared" si="21"/>
        <v>-0.57752540440949762</v>
      </c>
      <c r="P128" s="526">
        <f t="shared" si="22"/>
        <v>-1741.8726853235428</v>
      </c>
      <c r="Q128" s="46"/>
      <c r="R128" s="83">
        <f t="shared" si="23"/>
        <v>-0.57627817293422001</v>
      </c>
      <c r="S128" s="83">
        <f t="shared" si="24"/>
        <v>-0.69318961501985221</v>
      </c>
      <c r="T128" s="110"/>
      <c r="U128" s="49"/>
      <c r="V128" s="29">
        <v>400</v>
      </c>
      <c r="W128" s="25" t="s">
        <v>126</v>
      </c>
      <c r="X128" s="88">
        <v>8468</v>
      </c>
      <c r="Y128" s="47">
        <v>13983689.612420671</v>
      </c>
      <c r="Z128" s="68">
        <v>5416343.3825437156</v>
      </c>
      <c r="AA128" s="82">
        <f t="shared" si="25"/>
        <v>19400032.994964387</v>
      </c>
      <c r="AB128" s="465">
        <v>994077</v>
      </c>
      <c r="AC128" s="31">
        <v>5172741.4215228586</v>
      </c>
      <c r="AD128" s="27">
        <f t="shared" si="26"/>
        <v>25566851.416487247</v>
      </c>
      <c r="AE128" s="28">
        <f t="shared" si="27"/>
        <v>3019.2313907046819</v>
      </c>
    </row>
    <row r="129" spans="1:31" ht="14.4" x14ac:dyDescent="0.3">
      <c r="A129" s="29">
        <v>402</v>
      </c>
      <c r="B129" s="25" t="s">
        <v>127</v>
      </c>
      <c r="C129" s="88">
        <v>9247</v>
      </c>
      <c r="D129" s="47">
        <v>688138.85067477962</v>
      </c>
      <c r="E129" s="317">
        <v>-765750.7235946334</v>
      </c>
      <c r="F129" s="318">
        <v>-942873.22810209764</v>
      </c>
      <c r="G129" s="68">
        <v>4805330.331861781</v>
      </c>
      <c r="H129" s="82">
        <f t="shared" si="28"/>
        <v>5493469.182536561</v>
      </c>
      <c r="I129" s="89">
        <v>-209471</v>
      </c>
      <c r="J129" s="31">
        <v>1801085.1794016678</v>
      </c>
      <c r="K129" s="27">
        <f t="shared" si="19"/>
        <v>7085083.3619382288</v>
      </c>
      <c r="L129" s="28">
        <f>K129/C129</f>
        <v>766.20345646568933</v>
      </c>
      <c r="M129" s="28"/>
      <c r="N129" s="526">
        <f t="shared" si="20"/>
        <v>-26261260.187177993</v>
      </c>
      <c r="O129" s="527">
        <f t="shared" si="21"/>
        <v>-0.78753042739146117</v>
      </c>
      <c r="P129" s="526">
        <f t="shared" si="22"/>
        <v>-2797.2014964212763</v>
      </c>
      <c r="Q129" s="46"/>
      <c r="R129" s="83">
        <f t="shared" si="23"/>
        <v>-0.80200229513625376</v>
      </c>
      <c r="S129" s="83">
        <f t="shared" si="24"/>
        <v>-0.690039846804541</v>
      </c>
      <c r="T129" s="110"/>
      <c r="U129" s="49"/>
      <c r="V129" s="29">
        <v>402</v>
      </c>
      <c r="W129" s="25" t="s">
        <v>127</v>
      </c>
      <c r="X129" s="88">
        <v>9358</v>
      </c>
      <c r="Y129" s="47">
        <v>19039939.663388778</v>
      </c>
      <c r="Z129" s="68">
        <v>8705175.7980098259</v>
      </c>
      <c r="AA129" s="82">
        <f t="shared" si="25"/>
        <v>27745115.461398602</v>
      </c>
      <c r="AB129" s="89">
        <v>-209471</v>
      </c>
      <c r="AC129" s="31">
        <v>5810699.0877176207</v>
      </c>
      <c r="AD129" s="27">
        <f t="shared" si="26"/>
        <v>33346343.549116224</v>
      </c>
      <c r="AE129" s="28">
        <f t="shared" si="27"/>
        <v>3563.4049528869655</v>
      </c>
    </row>
    <row r="130" spans="1:31" ht="14.4" x14ac:dyDescent="0.3">
      <c r="A130" s="29">
        <v>403</v>
      </c>
      <c r="B130" s="25" t="s">
        <v>128</v>
      </c>
      <c r="C130" s="88">
        <v>2866</v>
      </c>
      <c r="D130" s="47">
        <v>1573126.0370375118</v>
      </c>
      <c r="E130" s="317">
        <v>622590.73780885374</v>
      </c>
      <c r="F130" s="318">
        <v>196166.60831395956</v>
      </c>
      <c r="G130" s="68">
        <v>1374505.4499194603</v>
      </c>
      <c r="H130" s="82">
        <f t="shared" si="28"/>
        <v>2947631.4869569722</v>
      </c>
      <c r="I130" s="89">
        <v>-140203</v>
      </c>
      <c r="J130" s="31">
        <v>641977.46692697261</v>
      </c>
      <c r="K130" s="27">
        <f t="shared" si="19"/>
        <v>3449405.953883945</v>
      </c>
      <c r="L130" s="28">
        <f>K130/C130</f>
        <v>1203.5610446210555</v>
      </c>
      <c r="M130" s="28"/>
      <c r="N130" s="526">
        <f t="shared" si="20"/>
        <v>-8955349.8979645483</v>
      </c>
      <c r="O130" s="527">
        <f t="shared" si="21"/>
        <v>-0.72192875094998898</v>
      </c>
      <c r="P130" s="526">
        <f t="shared" si="22"/>
        <v>-3037.3811269510779</v>
      </c>
      <c r="Q130" s="46"/>
      <c r="R130" s="83">
        <f t="shared" si="23"/>
        <v>-0.71739656419313147</v>
      </c>
      <c r="S130" s="83">
        <f t="shared" si="24"/>
        <v>-0.69641920841832894</v>
      </c>
      <c r="T130" s="110"/>
      <c r="U130" s="49"/>
      <c r="V130" s="29">
        <v>403</v>
      </c>
      <c r="W130" s="25" t="s">
        <v>128</v>
      </c>
      <c r="X130" s="88">
        <v>2925</v>
      </c>
      <c r="Y130" s="47">
        <v>7421637.6180612193</v>
      </c>
      <c r="Z130" s="68">
        <v>3008637.1538682561</v>
      </c>
      <c r="AA130" s="82">
        <f t="shared" si="25"/>
        <v>10430274.771929476</v>
      </c>
      <c r="AB130" s="89">
        <v>-140203</v>
      </c>
      <c r="AC130" s="31">
        <v>2114684.079919016</v>
      </c>
      <c r="AD130" s="27">
        <f t="shared" si="26"/>
        <v>12404755.851848492</v>
      </c>
      <c r="AE130" s="28">
        <f t="shared" si="27"/>
        <v>4240.9421715721337</v>
      </c>
    </row>
    <row r="131" spans="1:31" ht="14.4" x14ac:dyDescent="0.3">
      <c r="A131" s="29">
        <v>405</v>
      </c>
      <c r="B131" s="25" t="s">
        <v>129</v>
      </c>
      <c r="C131" s="88">
        <v>72634</v>
      </c>
      <c r="D131" s="47">
        <v>10523241.337737642</v>
      </c>
      <c r="E131" s="317">
        <v>-1307633.1986752984</v>
      </c>
      <c r="F131" s="318">
        <v>3526667.3874740954</v>
      </c>
      <c r="G131" s="68">
        <v>8215046.7996852733</v>
      </c>
      <c r="H131" s="82">
        <f t="shared" si="28"/>
        <v>18738288.137422916</v>
      </c>
      <c r="I131" s="89">
        <v>-5667652</v>
      </c>
      <c r="J131" s="31">
        <v>11014263.827326549</v>
      </c>
      <c r="K131" s="27">
        <f t="shared" si="19"/>
        <v>24084899.964749463</v>
      </c>
      <c r="L131" s="28">
        <f>K131/C131</f>
        <v>331.59264207877112</v>
      </c>
      <c r="M131" s="28"/>
      <c r="N131" s="526">
        <f t="shared" si="20"/>
        <v>-106579174.13964981</v>
      </c>
      <c r="O131" s="527">
        <f t="shared" si="21"/>
        <v>-0.81567312874764741</v>
      </c>
      <c r="P131" s="526">
        <f t="shared" si="22"/>
        <v>-1466.6523016937547</v>
      </c>
      <c r="Q131" s="46"/>
      <c r="R131" s="83">
        <f t="shared" si="23"/>
        <v>-0.8127954776445514</v>
      </c>
      <c r="S131" s="83">
        <f t="shared" si="24"/>
        <v>-0.69604463248903081</v>
      </c>
      <c r="T131" s="110"/>
      <c r="U131" s="49"/>
      <c r="V131" s="29">
        <v>405</v>
      </c>
      <c r="W131" s="25" t="s">
        <v>129</v>
      </c>
      <c r="X131" s="88">
        <v>72662</v>
      </c>
      <c r="Y131" s="47">
        <v>85012664.562624186</v>
      </c>
      <c r="Z131" s="68">
        <v>15082610.389356915</v>
      </c>
      <c r="AA131" s="82">
        <f t="shared" si="25"/>
        <v>100095274.9519811</v>
      </c>
      <c r="AB131" s="89">
        <v>-5667652</v>
      </c>
      <c r="AC131" s="31">
        <v>36236451.152418181</v>
      </c>
      <c r="AD131" s="27">
        <f t="shared" si="26"/>
        <v>130664074.10439928</v>
      </c>
      <c r="AE131" s="28">
        <f t="shared" si="27"/>
        <v>1798.2449437725259</v>
      </c>
    </row>
    <row r="132" spans="1:31" ht="14.4" x14ac:dyDescent="0.3">
      <c r="A132" s="29">
        <v>407</v>
      </c>
      <c r="B132" s="25" t="s">
        <v>130</v>
      </c>
      <c r="C132" s="88">
        <v>2580</v>
      </c>
      <c r="D132" s="47">
        <v>1413767.3560045706</v>
      </c>
      <c r="E132" s="317">
        <v>192284.82127251051</v>
      </c>
      <c r="F132" s="318">
        <v>86023.996000081897</v>
      </c>
      <c r="G132" s="68">
        <v>1201928.2867305146</v>
      </c>
      <c r="H132" s="82">
        <f t="shared" si="28"/>
        <v>2615695.6427350855</v>
      </c>
      <c r="I132" s="89">
        <v>-597059</v>
      </c>
      <c r="J132" s="31">
        <v>548179.11327810609</v>
      </c>
      <c r="K132" s="27">
        <f t="shared" si="19"/>
        <v>2566815.7560131913</v>
      </c>
      <c r="L132" s="28">
        <f>K132/C132</f>
        <v>994.88982791208969</v>
      </c>
      <c r="M132" s="28"/>
      <c r="N132" s="526">
        <f t="shared" si="20"/>
        <v>-5804592.5800910676</v>
      </c>
      <c r="O132" s="527">
        <f t="shared" si="21"/>
        <v>-0.69338304226028336</v>
      </c>
      <c r="P132" s="526">
        <f t="shared" si="22"/>
        <v>-2199.085119094495</v>
      </c>
      <c r="Q132" s="46"/>
      <c r="R132" s="83">
        <f t="shared" si="23"/>
        <v>-0.63634564870343602</v>
      </c>
      <c r="S132" s="83">
        <f t="shared" si="24"/>
        <v>-0.69128150844839753</v>
      </c>
      <c r="T132" s="110"/>
      <c r="U132" s="49"/>
      <c r="V132" s="29">
        <v>407</v>
      </c>
      <c r="W132" s="25" t="s">
        <v>130</v>
      </c>
      <c r="X132" s="88">
        <v>2621</v>
      </c>
      <c r="Y132" s="47">
        <v>5128013.9891969552</v>
      </c>
      <c r="Z132" s="68">
        <v>2064793.2284512066</v>
      </c>
      <c r="AA132" s="82">
        <f t="shared" si="25"/>
        <v>7192807.2176481616</v>
      </c>
      <c r="AB132" s="89">
        <v>-597059</v>
      </c>
      <c r="AC132" s="31">
        <v>1775660.1184560973</v>
      </c>
      <c r="AD132" s="27">
        <f t="shared" si="26"/>
        <v>8371408.3361042589</v>
      </c>
      <c r="AE132" s="28">
        <f t="shared" si="27"/>
        <v>3193.9749470065849</v>
      </c>
    </row>
    <row r="133" spans="1:31" ht="14.4" x14ac:dyDescent="0.3">
      <c r="A133" s="29">
        <v>408</v>
      </c>
      <c r="B133" s="25" t="s">
        <v>131</v>
      </c>
      <c r="C133" s="88">
        <v>14203</v>
      </c>
      <c r="D133" s="47">
        <v>5741433.9397851955</v>
      </c>
      <c r="E133" s="317">
        <v>441994.01981019601</v>
      </c>
      <c r="F133" s="318">
        <v>-382837.57119115582</v>
      </c>
      <c r="G133" s="68">
        <v>6496186.0011025062</v>
      </c>
      <c r="H133" s="82">
        <f t="shared" si="28"/>
        <v>12237619.940887701</v>
      </c>
      <c r="I133" s="89">
        <v>149401</v>
      </c>
      <c r="J133" s="31">
        <v>2476075.4574523903</v>
      </c>
      <c r="K133" s="27">
        <f t="shared" si="19"/>
        <v>14863096.398340091</v>
      </c>
      <c r="L133" s="28">
        <f>K133/C133</f>
        <v>1046.4758430148624</v>
      </c>
      <c r="M133" s="28"/>
      <c r="N133" s="526">
        <f t="shared" si="20"/>
        <v>-28300710.539424948</v>
      </c>
      <c r="O133" s="527">
        <f t="shared" si="21"/>
        <v>-0.65565835238374182</v>
      </c>
      <c r="P133" s="526">
        <f t="shared" si="22"/>
        <v>-1988.740171172961</v>
      </c>
      <c r="Q133" s="46"/>
      <c r="R133" s="83">
        <f t="shared" si="23"/>
        <v>-0.65074016919787625</v>
      </c>
      <c r="S133" s="83">
        <f t="shared" si="24"/>
        <v>-0.6895467400925539</v>
      </c>
      <c r="T133" s="110"/>
      <c r="U133" s="49"/>
      <c r="V133" s="29">
        <v>408</v>
      </c>
      <c r="W133" s="25" t="s">
        <v>131</v>
      </c>
      <c r="X133" s="88">
        <v>14221</v>
      </c>
      <c r="Y133" s="47">
        <v>24726806.837200508</v>
      </c>
      <c r="Z133" s="68">
        <v>10311920.384256091</v>
      </c>
      <c r="AA133" s="82">
        <f t="shared" si="25"/>
        <v>35038727.221456602</v>
      </c>
      <c r="AB133" s="89">
        <v>149401</v>
      </c>
      <c r="AC133" s="31">
        <v>7975678.7163084401</v>
      </c>
      <c r="AD133" s="27">
        <f t="shared" si="26"/>
        <v>43163806.93776504</v>
      </c>
      <c r="AE133" s="28">
        <f t="shared" si="27"/>
        <v>3035.2160141878235</v>
      </c>
    </row>
    <row r="134" spans="1:31" ht="14.4" x14ac:dyDescent="0.3">
      <c r="A134" s="29">
        <v>410</v>
      </c>
      <c r="B134" s="25" t="s">
        <v>132</v>
      </c>
      <c r="C134" s="88">
        <v>18788</v>
      </c>
      <c r="D134" s="47">
        <v>11590676.131162561</v>
      </c>
      <c r="E134" s="317">
        <v>-1203641.066939669</v>
      </c>
      <c r="F134" s="318">
        <v>-1353185.0091590269</v>
      </c>
      <c r="G134" s="68">
        <v>7853224.5494835442</v>
      </c>
      <c r="H134" s="82">
        <f t="shared" si="28"/>
        <v>19443900.680646107</v>
      </c>
      <c r="I134" s="89">
        <v>-1273901</v>
      </c>
      <c r="J134" s="31">
        <v>2616877.2512611006</v>
      </c>
      <c r="K134" s="27">
        <f t="shared" si="19"/>
        <v>20786876.931907207</v>
      </c>
      <c r="L134" s="28">
        <f>K134/C134</f>
        <v>1106.3911503037687</v>
      </c>
      <c r="M134" s="28"/>
      <c r="N134" s="526">
        <f t="shared" si="20"/>
        <v>-25185572.37042553</v>
      </c>
      <c r="O134" s="527">
        <f t="shared" si="21"/>
        <v>-0.54784056000139114</v>
      </c>
      <c r="P134" s="526">
        <f t="shared" si="22"/>
        <v>-1335.9639101187324</v>
      </c>
      <c r="Q134" s="46"/>
      <c r="R134" s="83">
        <f t="shared" si="23"/>
        <v>-0.49838392198563042</v>
      </c>
      <c r="S134" s="83">
        <f t="shared" si="24"/>
        <v>-0.69154549606164295</v>
      </c>
      <c r="T134" s="110"/>
      <c r="U134" s="49"/>
      <c r="V134" s="29">
        <v>410</v>
      </c>
      <c r="W134" s="25" t="s">
        <v>132</v>
      </c>
      <c r="X134" s="88">
        <v>18823</v>
      </c>
      <c r="Y134" s="47">
        <v>27283958.900557119</v>
      </c>
      <c r="Z134" s="68">
        <v>11478555.964624502</v>
      </c>
      <c r="AA134" s="82">
        <f t="shared" si="25"/>
        <v>38762514.865181625</v>
      </c>
      <c r="AB134" s="89">
        <v>-1273901</v>
      </c>
      <c r="AC134" s="31">
        <v>8483835.4371511098</v>
      </c>
      <c r="AD134" s="27">
        <f t="shared" si="26"/>
        <v>45972449.302332737</v>
      </c>
      <c r="AE134" s="28">
        <f t="shared" si="27"/>
        <v>2442.3550604225011</v>
      </c>
    </row>
    <row r="135" spans="1:31" ht="14.4" x14ac:dyDescent="0.3">
      <c r="A135" s="29">
        <v>416</v>
      </c>
      <c r="B135" s="25" t="s">
        <v>133</v>
      </c>
      <c r="C135" s="88">
        <v>2917</v>
      </c>
      <c r="D135" s="47">
        <v>423757.42193258961</v>
      </c>
      <c r="E135" s="317">
        <v>-324747.00977366214</v>
      </c>
      <c r="F135" s="318">
        <v>-256093.19672164335</v>
      </c>
      <c r="G135" s="68">
        <v>1233214.8035275855</v>
      </c>
      <c r="H135" s="82">
        <f t="shared" si="28"/>
        <v>1656972.225460175</v>
      </c>
      <c r="I135" s="89">
        <v>-621063</v>
      </c>
      <c r="J135" s="31">
        <v>501226.04438732733</v>
      </c>
      <c r="K135" s="27">
        <f t="shared" si="19"/>
        <v>1537135.2698475022</v>
      </c>
      <c r="L135" s="28">
        <f>K135/C135</f>
        <v>526.95758308107725</v>
      </c>
      <c r="M135" s="28"/>
      <c r="N135" s="526">
        <f t="shared" si="20"/>
        <v>-5585025.8096009763</v>
      </c>
      <c r="O135" s="527">
        <f t="shared" si="21"/>
        <v>-0.78417572241057287</v>
      </c>
      <c r="P135" s="526">
        <f t="shared" si="22"/>
        <v>-1875.9307703090976</v>
      </c>
      <c r="Q135" s="46"/>
      <c r="R135" s="83">
        <f t="shared" si="23"/>
        <v>-0.72976384209299527</v>
      </c>
      <c r="S135" s="83">
        <f t="shared" si="24"/>
        <v>-0.68899877227365436</v>
      </c>
      <c r="T135" s="110"/>
      <c r="U135" s="49"/>
      <c r="V135" s="29">
        <v>416</v>
      </c>
      <c r="W135" s="25" t="s">
        <v>133</v>
      </c>
      <c r="X135" s="88">
        <v>2964</v>
      </c>
      <c r="Y135" s="47">
        <v>4163160.6222571717</v>
      </c>
      <c r="Z135" s="68">
        <v>1968410.5127586781</v>
      </c>
      <c r="AA135" s="82">
        <f t="shared" si="25"/>
        <v>6131571.13501585</v>
      </c>
      <c r="AB135" s="89">
        <v>-621063</v>
      </c>
      <c r="AC135" s="31">
        <v>1611652.9444326286</v>
      </c>
      <c r="AD135" s="27">
        <f t="shared" si="26"/>
        <v>7122161.0794484783</v>
      </c>
      <c r="AE135" s="28">
        <f t="shared" si="27"/>
        <v>2402.8883533901749</v>
      </c>
    </row>
    <row r="136" spans="1:31" ht="14.4" x14ac:dyDescent="0.3">
      <c r="A136" s="29">
        <v>418</v>
      </c>
      <c r="B136" s="25" t="s">
        <v>134</v>
      </c>
      <c r="C136" s="88">
        <v>24164</v>
      </c>
      <c r="D136" s="47">
        <v>20376023.824873444</v>
      </c>
      <c r="E136" s="317">
        <v>882473.44264661067</v>
      </c>
      <c r="F136" s="318">
        <v>790131.25242133194</v>
      </c>
      <c r="G136" s="68">
        <v>3041836.5003385241</v>
      </c>
      <c r="H136" s="82">
        <f t="shared" si="28"/>
        <v>23417860.325211968</v>
      </c>
      <c r="I136" s="89">
        <v>-2245054</v>
      </c>
      <c r="J136" s="31">
        <v>2691715.0868854178</v>
      </c>
      <c r="K136" s="27">
        <f t="shared" si="19"/>
        <v>23864521.412097387</v>
      </c>
      <c r="L136" s="28">
        <f>K136/C136</f>
        <v>987.60641500154725</v>
      </c>
      <c r="M136" s="28"/>
      <c r="N136" s="526">
        <f t="shared" si="20"/>
        <v>-7028915.5734017119</v>
      </c>
      <c r="O136" s="527">
        <f t="shared" si="21"/>
        <v>-0.22752132036008088</v>
      </c>
      <c r="P136" s="526">
        <f t="shared" si="22"/>
        <v>-308.91184022336029</v>
      </c>
      <c r="Q136" s="46"/>
      <c r="R136" s="83">
        <f t="shared" si="23"/>
        <v>-3.4823876299023282E-2</v>
      </c>
      <c r="S136" s="83">
        <f t="shared" si="24"/>
        <v>-0.69673229943769266</v>
      </c>
      <c r="T136" s="110"/>
      <c r="U136" s="49"/>
      <c r="V136" s="29">
        <v>418</v>
      </c>
      <c r="W136" s="25" t="s">
        <v>134</v>
      </c>
      <c r="X136" s="88">
        <v>23828</v>
      </c>
      <c r="Y136" s="47">
        <v>24175057.08554684</v>
      </c>
      <c r="Z136" s="68">
        <v>87727.446892656357</v>
      </c>
      <c r="AA136" s="82">
        <f t="shared" si="25"/>
        <v>24262784.532439496</v>
      </c>
      <c r="AB136" s="89">
        <v>-2245054</v>
      </c>
      <c r="AC136" s="31">
        <v>8875706.4530596007</v>
      </c>
      <c r="AD136" s="27">
        <f t="shared" si="26"/>
        <v>30893436.985499099</v>
      </c>
      <c r="AE136" s="28">
        <f t="shared" si="27"/>
        <v>1296.5182552249075</v>
      </c>
    </row>
    <row r="137" spans="1:31" ht="14.4" x14ac:dyDescent="0.3">
      <c r="A137" s="29">
        <v>420</v>
      </c>
      <c r="B137" s="25" t="s">
        <v>135</v>
      </c>
      <c r="C137" s="88">
        <v>9280</v>
      </c>
      <c r="D137" s="47">
        <v>2620826.6304102023</v>
      </c>
      <c r="E137" s="317">
        <v>1143544.3510032834</v>
      </c>
      <c r="F137" s="318">
        <v>677049.17605923256</v>
      </c>
      <c r="G137" s="68">
        <v>2303474.0368871503</v>
      </c>
      <c r="H137" s="82">
        <f t="shared" si="28"/>
        <v>4924300.6672973521</v>
      </c>
      <c r="I137" s="89">
        <v>-991439</v>
      </c>
      <c r="J137" s="31">
        <v>1656933.5195961169</v>
      </c>
      <c r="K137" s="27">
        <f t="shared" si="19"/>
        <v>5589795.1868934687</v>
      </c>
      <c r="L137" s="28">
        <f>K137/C137</f>
        <v>602.34861927731345</v>
      </c>
      <c r="M137" s="28"/>
      <c r="N137" s="526">
        <f t="shared" si="20"/>
        <v>-22870419.490466453</v>
      </c>
      <c r="O137" s="527">
        <f t="shared" si="21"/>
        <v>-0.80359265556277948</v>
      </c>
      <c r="P137" s="526">
        <f t="shared" si="22"/>
        <v>-2424.6897424925146</v>
      </c>
      <c r="Q137" s="46"/>
      <c r="R137" s="83">
        <f t="shared" si="23"/>
        <v>-0.79544216076573659</v>
      </c>
      <c r="S137" s="83">
        <f t="shared" si="24"/>
        <v>-0.69194835656778886</v>
      </c>
      <c r="T137" s="110"/>
      <c r="U137" s="49"/>
      <c r="V137" s="29">
        <v>420</v>
      </c>
      <c r="W137" s="25" t="s">
        <v>135</v>
      </c>
      <c r="X137" s="88">
        <v>9402</v>
      </c>
      <c r="Y137" s="47">
        <v>19554045.363033403</v>
      </c>
      <c r="Z137" s="68">
        <v>4518855.9040647149</v>
      </c>
      <c r="AA137" s="82">
        <f t="shared" si="25"/>
        <v>24072901.267098118</v>
      </c>
      <c r="AB137" s="89">
        <v>-991439</v>
      </c>
      <c r="AC137" s="31">
        <v>5378752.410261808</v>
      </c>
      <c r="AD137" s="27">
        <f t="shared" si="26"/>
        <v>28460214.677359924</v>
      </c>
      <c r="AE137" s="28">
        <f t="shared" si="27"/>
        <v>3027.038361769828</v>
      </c>
    </row>
    <row r="138" spans="1:31" ht="14.4" x14ac:dyDescent="0.3">
      <c r="A138" s="29">
        <v>421</v>
      </c>
      <c r="B138" s="25" t="s">
        <v>136</v>
      </c>
      <c r="C138" s="88">
        <v>719</v>
      </c>
      <c r="D138" s="47">
        <v>920103.41899164696</v>
      </c>
      <c r="E138" s="317">
        <v>210444.82792210605</v>
      </c>
      <c r="F138" s="318">
        <v>49813.144757970273</v>
      </c>
      <c r="G138" s="68">
        <v>81255.564991889245</v>
      </c>
      <c r="H138" s="82">
        <f t="shared" si="28"/>
        <v>1001358.9839835363</v>
      </c>
      <c r="I138" s="89">
        <v>-188960</v>
      </c>
      <c r="J138" s="31">
        <v>161838.84185241431</v>
      </c>
      <c r="K138" s="27">
        <f t="shared" si="19"/>
        <v>974237.82583595056</v>
      </c>
      <c r="L138" s="28">
        <f>K138/C138</f>
        <v>1354.990022024966</v>
      </c>
      <c r="M138" s="28"/>
      <c r="N138" s="526">
        <f t="shared" si="20"/>
        <v>-1841878.388732281</v>
      </c>
      <c r="O138" s="527">
        <f t="shared" si="21"/>
        <v>-0.65404914016117011</v>
      </c>
      <c r="P138" s="526">
        <f t="shared" si="22"/>
        <v>-2545.4479482911443</v>
      </c>
      <c r="Q138" s="46"/>
      <c r="R138" s="83">
        <f t="shared" si="23"/>
        <v>-0.59336421774338488</v>
      </c>
      <c r="S138" s="83">
        <f t="shared" si="24"/>
        <v>-0.70169662130588595</v>
      </c>
      <c r="T138" s="110"/>
      <c r="U138" s="49"/>
      <c r="V138" s="29">
        <v>421</v>
      </c>
      <c r="W138" s="25" t="s">
        <v>136</v>
      </c>
      <c r="X138" s="88">
        <v>722</v>
      </c>
      <c r="Y138" s="47">
        <v>1983365.9590827487</v>
      </c>
      <c r="Z138" s="68">
        <v>479179.21691361733</v>
      </c>
      <c r="AA138" s="82">
        <f t="shared" si="25"/>
        <v>2462545.175996366</v>
      </c>
      <c r="AB138" s="89">
        <v>-188960</v>
      </c>
      <c r="AC138" s="31">
        <v>542531.03857186588</v>
      </c>
      <c r="AD138" s="27">
        <f t="shared" si="26"/>
        <v>2816116.2145682317</v>
      </c>
      <c r="AE138" s="28">
        <f t="shared" si="27"/>
        <v>3900.4379703161103</v>
      </c>
    </row>
    <row r="139" spans="1:31" ht="14.4" x14ac:dyDescent="0.3">
      <c r="A139" s="29">
        <v>422</v>
      </c>
      <c r="B139" s="25" t="s">
        <v>137</v>
      </c>
      <c r="C139" s="88">
        <v>10543</v>
      </c>
      <c r="D139" s="47">
        <v>5007509.4418962561</v>
      </c>
      <c r="E139" s="317">
        <v>2035914.6490245794</v>
      </c>
      <c r="F139" s="318">
        <v>1686417.9384784063</v>
      </c>
      <c r="G139" s="68">
        <v>2348589.23582118</v>
      </c>
      <c r="H139" s="82">
        <f t="shared" si="28"/>
        <v>7356098.6777174361</v>
      </c>
      <c r="I139" s="89">
        <v>-426638</v>
      </c>
      <c r="J139" s="31">
        <v>1987324.9683087613</v>
      </c>
      <c r="K139" s="27">
        <f t="shared" ref="K139:K202" si="29">SUM(H139:J139)</f>
        <v>8916785.6460261978</v>
      </c>
      <c r="L139" s="28">
        <f>K139/C139</f>
        <v>845.75411609847276</v>
      </c>
      <c r="M139" s="28"/>
      <c r="N139" s="526">
        <f t="shared" ref="N139:N202" si="30">K139-AD139</f>
        <v>-33239870.101186503</v>
      </c>
      <c r="O139" s="527">
        <f t="shared" ref="O139:O202" si="31">N139/AD139</f>
        <v>-0.78848451121230712</v>
      </c>
      <c r="P139" s="526">
        <f t="shared" ref="P139:P202" si="32">L139-AE139</f>
        <v>-3087.1366150530057</v>
      </c>
      <c r="Q139" s="46"/>
      <c r="R139" s="83">
        <f t="shared" ref="R139:R202" si="33">H139/AA139-1</f>
        <v>-0.79524999020855636</v>
      </c>
      <c r="S139" s="83">
        <f t="shared" ref="S139:S202" si="34">J139/AC139-1</f>
        <v>-0.70142683376128334</v>
      </c>
      <c r="T139" s="110"/>
      <c r="U139" s="49"/>
      <c r="V139" s="29">
        <v>422</v>
      </c>
      <c r="W139" s="25" t="s">
        <v>137</v>
      </c>
      <c r="X139" s="88">
        <v>10719</v>
      </c>
      <c r="Y139" s="47">
        <v>29371822.137799375</v>
      </c>
      <c r="Z139" s="68">
        <v>6555398.0133023914</v>
      </c>
      <c r="AA139" s="82">
        <f t="shared" ref="AA139:AA202" si="35">Y139+Z139</f>
        <v>35927220.151101768</v>
      </c>
      <c r="AB139" s="89">
        <v>-426638</v>
      </c>
      <c r="AC139" s="31">
        <v>6656073.5961109297</v>
      </c>
      <c r="AD139" s="27">
        <f t="shared" ref="AD139:AD202" si="36">SUM(AA139:AC139)</f>
        <v>42156655.747212701</v>
      </c>
      <c r="AE139" s="28">
        <f t="shared" ref="AE139:AE202" si="37">AD139/X139</f>
        <v>3932.8907311514786</v>
      </c>
    </row>
    <row r="140" spans="1:31" ht="14.4" x14ac:dyDescent="0.3">
      <c r="A140" s="29">
        <v>423</v>
      </c>
      <c r="B140" s="25" t="s">
        <v>138</v>
      </c>
      <c r="C140" s="88">
        <v>20291</v>
      </c>
      <c r="D140" s="47">
        <v>11405261.255793668</v>
      </c>
      <c r="E140" s="317">
        <v>682033.04186193272</v>
      </c>
      <c r="F140" s="318">
        <v>-286975.05515880603</v>
      </c>
      <c r="G140" s="68">
        <v>3007148.6646558773</v>
      </c>
      <c r="H140" s="82">
        <f t="shared" ref="H140:H203" si="38">SUM(D140+G140)</f>
        <v>14412409.920449546</v>
      </c>
      <c r="I140" s="89">
        <v>-1547743</v>
      </c>
      <c r="J140" s="31">
        <v>2375437.2761015869</v>
      </c>
      <c r="K140" s="27">
        <f t="shared" si="29"/>
        <v>15240104.196551133</v>
      </c>
      <c r="L140" s="28">
        <f>K140/C140</f>
        <v>751.07703891139579</v>
      </c>
      <c r="M140" s="28"/>
      <c r="N140" s="526">
        <f t="shared" si="30"/>
        <v>-11376212.241154034</v>
      </c>
      <c r="O140" s="527">
        <f t="shared" si="31"/>
        <v>-0.42741497561391634</v>
      </c>
      <c r="P140" s="526">
        <f t="shared" si="32"/>
        <v>-570.09423269116394</v>
      </c>
      <c r="Q140" s="46"/>
      <c r="R140" s="83">
        <f t="shared" si="33"/>
        <v>-0.28965203701372921</v>
      </c>
      <c r="S140" s="83">
        <f t="shared" si="34"/>
        <v>-0.69835081486120698</v>
      </c>
      <c r="T140" s="110"/>
      <c r="U140" s="49"/>
      <c r="V140" s="29">
        <v>423</v>
      </c>
      <c r="W140" s="25" t="s">
        <v>138</v>
      </c>
      <c r="X140" s="88">
        <v>20146</v>
      </c>
      <c r="Y140" s="47">
        <v>20195575.615802269</v>
      </c>
      <c r="Z140" s="68">
        <v>93649.765883101572</v>
      </c>
      <c r="AA140" s="82">
        <f t="shared" si="35"/>
        <v>20289225.381685372</v>
      </c>
      <c r="AB140" s="89">
        <v>-1547743</v>
      </c>
      <c r="AC140" s="31">
        <v>7874834.0560197923</v>
      </c>
      <c r="AD140" s="27">
        <f t="shared" si="36"/>
        <v>26616316.437705167</v>
      </c>
      <c r="AE140" s="28">
        <f t="shared" si="37"/>
        <v>1321.1712716025597</v>
      </c>
    </row>
    <row r="141" spans="1:31" ht="14.4" x14ac:dyDescent="0.3">
      <c r="A141" s="29">
        <v>425</v>
      </c>
      <c r="B141" s="25" t="s">
        <v>139</v>
      </c>
      <c r="C141" s="88">
        <v>10218</v>
      </c>
      <c r="D141" s="47">
        <v>11984423.474181214</v>
      </c>
      <c r="E141" s="317">
        <v>-1776669.9584317359</v>
      </c>
      <c r="F141" s="317">
        <v>-2308219.9726729626</v>
      </c>
      <c r="G141" s="68">
        <v>5577305.3340704218</v>
      </c>
      <c r="H141" s="82">
        <f t="shared" si="38"/>
        <v>17561728.808251634</v>
      </c>
      <c r="I141" s="89">
        <v>648400</v>
      </c>
      <c r="J141" s="31">
        <v>1149258.5149168395</v>
      </c>
      <c r="K141" s="27">
        <f t="shared" si="29"/>
        <v>19359387.323168475</v>
      </c>
      <c r="L141" s="28">
        <f>K141/C141</f>
        <v>1894.635674610342</v>
      </c>
      <c r="M141" s="28"/>
      <c r="N141" s="526">
        <f t="shared" si="30"/>
        <v>-9570155.2526702024</v>
      </c>
      <c r="O141" s="527">
        <f t="shared" si="31"/>
        <v>-0.33080907614014565</v>
      </c>
      <c r="P141" s="526">
        <f t="shared" si="32"/>
        <v>-931.06686258820037</v>
      </c>
      <c r="Q141" s="46"/>
      <c r="R141" s="83">
        <f t="shared" si="33"/>
        <v>-0.28689857350065839</v>
      </c>
      <c r="S141" s="83">
        <f t="shared" si="34"/>
        <v>-0.68546988123241626</v>
      </c>
      <c r="T141" s="110"/>
      <c r="U141" s="49"/>
      <c r="V141" s="29">
        <v>425</v>
      </c>
      <c r="W141" s="25" t="s">
        <v>139</v>
      </c>
      <c r="X141" s="88">
        <v>10238</v>
      </c>
      <c r="Y141" s="47">
        <v>17004080.630445134</v>
      </c>
      <c r="Z141" s="68">
        <v>7623171.7570072841</v>
      </c>
      <c r="AA141" s="82">
        <f t="shared" si="35"/>
        <v>24627252.387452416</v>
      </c>
      <c r="AB141" s="89">
        <v>648400</v>
      </c>
      <c r="AC141" s="31">
        <v>3653890.1883862605</v>
      </c>
      <c r="AD141" s="27">
        <f t="shared" si="36"/>
        <v>28929542.575838678</v>
      </c>
      <c r="AE141" s="28">
        <f t="shared" si="37"/>
        <v>2825.7025371985424</v>
      </c>
    </row>
    <row r="142" spans="1:31" ht="14.4" x14ac:dyDescent="0.3">
      <c r="A142" s="29">
        <v>426</v>
      </c>
      <c r="B142" s="25" t="s">
        <v>140</v>
      </c>
      <c r="C142" s="88">
        <v>11979</v>
      </c>
      <c r="D142" s="47">
        <v>4866620.3439292954</v>
      </c>
      <c r="E142" s="317">
        <v>-200184.33034729151</v>
      </c>
      <c r="F142" s="318">
        <v>-253066.21103606222</v>
      </c>
      <c r="G142" s="68">
        <v>6244138.5366944773</v>
      </c>
      <c r="H142" s="82">
        <f t="shared" si="38"/>
        <v>11110758.880623773</v>
      </c>
      <c r="I142" s="89">
        <v>-2735730</v>
      </c>
      <c r="J142" s="31">
        <v>2053540.2610497479</v>
      </c>
      <c r="K142" s="27">
        <f t="shared" si="29"/>
        <v>10428569.14167352</v>
      </c>
      <c r="L142" s="28">
        <f>K142/C142</f>
        <v>870.57092759608645</v>
      </c>
      <c r="M142" s="28"/>
      <c r="N142" s="526">
        <f t="shared" si="30"/>
        <v>-20721673.684723806</v>
      </c>
      <c r="O142" s="527">
        <f t="shared" si="31"/>
        <v>-0.665217083545938</v>
      </c>
      <c r="P142" s="526">
        <f t="shared" si="32"/>
        <v>-1726.5812173428269</v>
      </c>
      <c r="Q142" s="46"/>
      <c r="R142" s="83">
        <f t="shared" si="33"/>
        <v>-0.59322169249578349</v>
      </c>
      <c r="S142" s="83">
        <f t="shared" si="34"/>
        <v>-0.68752872974310619</v>
      </c>
      <c r="T142" s="110"/>
      <c r="U142" s="49"/>
      <c r="V142" s="29">
        <v>426</v>
      </c>
      <c r="W142" s="25" t="s">
        <v>140</v>
      </c>
      <c r="X142" s="88">
        <v>11994</v>
      </c>
      <c r="Y142" s="47">
        <v>17674157.806471106</v>
      </c>
      <c r="Z142" s="68">
        <v>9639881.9927347619</v>
      </c>
      <c r="AA142" s="82">
        <f t="shared" si="35"/>
        <v>27314039.799205869</v>
      </c>
      <c r="AB142" s="89">
        <v>-2735730</v>
      </c>
      <c r="AC142" s="31">
        <v>6571933.0271914573</v>
      </c>
      <c r="AD142" s="27">
        <f t="shared" si="36"/>
        <v>31150242.826397326</v>
      </c>
      <c r="AE142" s="28">
        <f t="shared" si="37"/>
        <v>2597.1521449389134</v>
      </c>
    </row>
    <row r="143" spans="1:31" ht="14.4" x14ac:dyDescent="0.3">
      <c r="A143" s="29">
        <v>430</v>
      </c>
      <c r="B143" s="25" t="s">
        <v>141</v>
      </c>
      <c r="C143" s="88">
        <v>15628</v>
      </c>
      <c r="D143" s="47">
        <v>3244256.7184772259</v>
      </c>
      <c r="E143" s="317">
        <v>940080.21199927235</v>
      </c>
      <c r="F143" s="318">
        <v>521323.28624814219</v>
      </c>
      <c r="G143" s="68">
        <v>5978376.1900533978</v>
      </c>
      <c r="H143" s="82">
        <f t="shared" si="38"/>
        <v>9222632.9085306227</v>
      </c>
      <c r="I143" s="89">
        <v>-1735378</v>
      </c>
      <c r="J143" s="31">
        <v>2968843.116450124</v>
      </c>
      <c r="K143" s="27">
        <f t="shared" si="29"/>
        <v>10456098.024980746</v>
      </c>
      <c r="L143" s="28">
        <f>K143/C143</f>
        <v>669.06181373053153</v>
      </c>
      <c r="M143" s="28"/>
      <c r="N143" s="526">
        <f t="shared" si="30"/>
        <v>-37801643.43105913</v>
      </c>
      <c r="O143" s="527">
        <f t="shared" si="31"/>
        <v>-0.78332806904140606</v>
      </c>
      <c r="P143" s="526">
        <f t="shared" si="32"/>
        <v>-2391.0359323721873</v>
      </c>
      <c r="Q143" s="46"/>
      <c r="R143" s="83">
        <f t="shared" si="33"/>
        <v>-0.77073473967825668</v>
      </c>
      <c r="S143" s="83">
        <f t="shared" si="34"/>
        <v>-0.69600866972041953</v>
      </c>
      <c r="T143" s="110"/>
      <c r="U143" s="49"/>
      <c r="V143" s="29">
        <v>430</v>
      </c>
      <c r="W143" s="25" t="s">
        <v>141</v>
      </c>
      <c r="X143" s="88">
        <v>15770</v>
      </c>
      <c r="Y143" s="47">
        <v>29324721.687837459</v>
      </c>
      <c r="Z143" s="68">
        <v>10902187.943337727</v>
      </c>
      <c r="AA143" s="82">
        <f t="shared" si="35"/>
        <v>40226909.63117519</v>
      </c>
      <c r="AB143" s="89">
        <v>-1735378</v>
      </c>
      <c r="AC143" s="31">
        <v>9766209.8248646855</v>
      </c>
      <c r="AD143" s="27">
        <f t="shared" si="36"/>
        <v>48257741.456039876</v>
      </c>
      <c r="AE143" s="28">
        <f t="shared" si="37"/>
        <v>3060.0977461027187</v>
      </c>
    </row>
    <row r="144" spans="1:31" ht="14.4" x14ac:dyDescent="0.3">
      <c r="A144" s="29">
        <v>433</v>
      </c>
      <c r="B144" s="25" t="s">
        <v>142</v>
      </c>
      <c r="C144" s="88">
        <v>7799</v>
      </c>
      <c r="D144" s="47">
        <v>3964286.9218449374</v>
      </c>
      <c r="E144" s="317">
        <v>925598.68032818905</v>
      </c>
      <c r="F144" s="318">
        <v>750149.57498666854</v>
      </c>
      <c r="G144" s="68">
        <v>2398068.7761908011</v>
      </c>
      <c r="H144" s="82">
        <f t="shared" si="38"/>
        <v>6362355.6980357384</v>
      </c>
      <c r="I144" s="89">
        <v>-585101</v>
      </c>
      <c r="J144" s="31">
        <v>1409300.2884130573</v>
      </c>
      <c r="K144" s="27">
        <f t="shared" si="29"/>
        <v>7186554.9864487955</v>
      </c>
      <c r="L144" s="28">
        <f>K144/C144</f>
        <v>921.47134074224846</v>
      </c>
      <c r="M144" s="28"/>
      <c r="N144" s="526">
        <f t="shared" si="30"/>
        <v>-11101662.11085429</v>
      </c>
      <c r="O144" s="527">
        <f t="shared" si="31"/>
        <v>-0.60703905972832217</v>
      </c>
      <c r="P144" s="526">
        <f t="shared" si="32"/>
        <v>-1407.3478490327527</v>
      </c>
      <c r="Q144" s="46"/>
      <c r="R144" s="83">
        <f t="shared" si="33"/>
        <v>-0.55913962981083365</v>
      </c>
      <c r="S144" s="83">
        <f t="shared" si="34"/>
        <v>-0.6827071019003168</v>
      </c>
      <c r="T144" s="110"/>
      <c r="U144" s="49"/>
      <c r="V144" s="29">
        <v>433</v>
      </c>
      <c r="W144" s="25" t="s">
        <v>142</v>
      </c>
      <c r="X144" s="88">
        <v>7853</v>
      </c>
      <c r="Y144" s="47">
        <v>10303184.523107955</v>
      </c>
      <c r="Z144" s="68">
        <v>4128495.2745244568</v>
      </c>
      <c r="AA144" s="82">
        <f t="shared" si="35"/>
        <v>14431679.797632411</v>
      </c>
      <c r="AB144" s="89">
        <v>-585101</v>
      </c>
      <c r="AC144" s="31">
        <v>4441638.2996706748</v>
      </c>
      <c r="AD144" s="27">
        <f t="shared" si="36"/>
        <v>18288217.097303085</v>
      </c>
      <c r="AE144" s="28">
        <f t="shared" si="37"/>
        <v>2328.8191897750012</v>
      </c>
    </row>
    <row r="145" spans="1:31" ht="14.4" x14ac:dyDescent="0.3">
      <c r="A145" s="29">
        <v>434</v>
      </c>
      <c r="B145" s="25" t="s">
        <v>143</v>
      </c>
      <c r="C145" s="88">
        <v>14643</v>
      </c>
      <c r="D145" s="47">
        <v>8430916.0717931651</v>
      </c>
      <c r="E145" s="317">
        <v>2752029.3800959741</v>
      </c>
      <c r="F145" s="318">
        <v>1770547.5324185644</v>
      </c>
      <c r="G145" s="68">
        <v>1721957.0575787968</v>
      </c>
      <c r="H145" s="82">
        <f t="shared" si="38"/>
        <v>10152873.129371962</v>
      </c>
      <c r="I145" s="89">
        <v>-811207</v>
      </c>
      <c r="J145" s="31">
        <v>2503273.0452013826</v>
      </c>
      <c r="K145" s="27">
        <f t="shared" si="29"/>
        <v>11844939.174573343</v>
      </c>
      <c r="L145" s="28">
        <f>K145/C145</f>
        <v>808.91478348516989</v>
      </c>
      <c r="M145" s="28"/>
      <c r="N145" s="526">
        <f t="shared" si="30"/>
        <v>-22831043.673579868</v>
      </c>
      <c r="O145" s="527">
        <f t="shared" si="31"/>
        <v>-0.65841085957267431</v>
      </c>
      <c r="P145" s="526">
        <f t="shared" si="32"/>
        <v>-1542.7964981800189</v>
      </c>
      <c r="Q145" s="46"/>
      <c r="R145" s="83">
        <f t="shared" si="33"/>
        <v>-0.63103584758124431</v>
      </c>
      <c r="S145" s="83">
        <f t="shared" si="34"/>
        <v>-0.68591128089455755</v>
      </c>
      <c r="T145" s="110"/>
      <c r="U145" s="49"/>
      <c r="V145" s="29">
        <v>434</v>
      </c>
      <c r="W145" s="25" t="s">
        <v>143</v>
      </c>
      <c r="X145" s="88">
        <v>14745</v>
      </c>
      <c r="Y145" s="47">
        <v>23797506.329151705</v>
      </c>
      <c r="Z145" s="68">
        <v>3719728.2390698814</v>
      </c>
      <c r="AA145" s="82">
        <f t="shared" si="35"/>
        <v>27517234.568221588</v>
      </c>
      <c r="AB145" s="89">
        <v>-811207</v>
      </c>
      <c r="AC145" s="31">
        <v>7969955.2799316254</v>
      </c>
      <c r="AD145" s="27">
        <f t="shared" si="36"/>
        <v>34675982.848153211</v>
      </c>
      <c r="AE145" s="28">
        <f t="shared" si="37"/>
        <v>2351.7112816651888</v>
      </c>
    </row>
    <row r="146" spans="1:31" ht="14.4" x14ac:dyDescent="0.3">
      <c r="A146" s="29">
        <v>435</v>
      </c>
      <c r="B146" s="25" t="s">
        <v>144</v>
      </c>
      <c r="C146" s="88">
        <v>703</v>
      </c>
      <c r="D146" s="47">
        <v>550705.93770591146</v>
      </c>
      <c r="E146" s="317">
        <v>181017.85611917317</v>
      </c>
      <c r="F146" s="318">
        <v>274976.91671843064</v>
      </c>
      <c r="G146" s="68">
        <v>1126.8331733726504</v>
      </c>
      <c r="H146" s="82">
        <f t="shared" si="38"/>
        <v>551832.77087928413</v>
      </c>
      <c r="I146" s="89">
        <v>-182564</v>
      </c>
      <c r="J146" s="31">
        <v>142368.87117015765</v>
      </c>
      <c r="K146" s="27">
        <f t="shared" si="29"/>
        <v>511637.64204944181</v>
      </c>
      <c r="L146" s="28">
        <f>K146/C146</f>
        <v>727.7918094586654</v>
      </c>
      <c r="M146" s="28"/>
      <c r="N146" s="526">
        <f t="shared" si="30"/>
        <v>-1974468.389912857</v>
      </c>
      <c r="O146" s="527">
        <f t="shared" si="31"/>
        <v>-0.79420119839152514</v>
      </c>
      <c r="P146" s="526">
        <f t="shared" si="32"/>
        <v>-2828.8691804730925</v>
      </c>
      <c r="Q146" s="46"/>
      <c r="R146" s="83">
        <f t="shared" si="33"/>
        <v>-0.7484254612294936</v>
      </c>
      <c r="S146" s="83">
        <f t="shared" si="34"/>
        <v>-0.70037323581071664</v>
      </c>
      <c r="T146" s="110"/>
      <c r="U146" s="49"/>
      <c r="V146" s="29">
        <v>435</v>
      </c>
      <c r="W146" s="25" t="s">
        <v>144</v>
      </c>
      <c r="X146" s="88">
        <v>699</v>
      </c>
      <c r="Y146" s="47">
        <v>1869559.1521377701</v>
      </c>
      <c r="Z146" s="68">
        <v>323956.82756430109</v>
      </c>
      <c r="AA146" s="82">
        <f t="shared" si="35"/>
        <v>2193515.9797020713</v>
      </c>
      <c r="AB146" s="89">
        <v>-182564</v>
      </c>
      <c r="AC146" s="31">
        <v>475154.05226022756</v>
      </c>
      <c r="AD146" s="27">
        <f t="shared" si="36"/>
        <v>2486106.0319622988</v>
      </c>
      <c r="AE146" s="28">
        <f t="shared" si="37"/>
        <v>3556.6609899317577</v>
      </c>
    </row>
    <row r="147" spans="1:31" ht="14.4" x14ac:dyDescent="0.3">
      <c r="A147" s="29">
        <v>436</v>
      </c>
      <c r="B147" s="25" t="s">
        <v>145</v>
      </c>
      <c r="C147" s="88">
        <v>2018</v>
      </c>
      <c r="D147" s="47">
        <v>2676039.0289724814</v>
      </c>
      <c r="E147" s="317">
        <v>244748.79053621643</v>
      </c>
      <c r="F147" s="318">
        <v>6453.6596851415507</v>
      </c>
      <c r="G147" s="68">
        <v>1448685.3670480491</v>
      </c>
      <c r="H147" s="82">
        <f t="shared" si="38"/>
        <v>4124724.3960205307</v>
      </c>
      <c r="I147" s="89">
        <v>-336778</v>
      </c>
      <c r="J147" s="31">
        <v>310927.53175347287</v>
      </c>
      <c r="K147" s="27">
        <f t="shared" si="29"/>
        <v>4098873.9277740037</v>
      </c>
      <c r="L147" s="28">
        <f>K147/C147</f>
        <v>2031.1565548929652</v>
      </c>
      <c r="M147" s="28"/>
      <c r="N147" s="526">
        <f t="shared" si="30"/>
        <v>-2880532.4050659519</v>
      </c>
      <c r="O147" s="527">
        <f t="shared" si="31"/>
        <v>-0.41271882846428987</v>
      </c>
      <c r="P147" s="526">
        <f t="shared" si="32"/>
        <v>-1396.8426262661487</v>
      </c>
      <c r="Q147" s="46"/>
      <c r="R147" s="83">
        <f t="shared" si="33"/>
        <v>-0.34706644756994964</v>
      </c>
      <c r="S147" s="83">
        <f t="shared" si="34"/>
        <v>-0.68875035558771858</v>
      </c>
      <c r="T147" s="110"/>
      <c r="U147" s="49"/>
      <c r="V147" s="29">
        <v>436</v>
      </c>
      <c r="W147" s="25" t="s">
        <v>145</v>
      </c>
      <c r="X147" s="88">
        <v>2036</v>
      </c>
      <c r="Y147" s="47">
        <v>4102777.9141014051</v>
      </c>
      <c r="Z147" s="68">
        <v>2214441.3200294948</v>
      </c>
      <c r="AA147" s="82">
        <f t="shared" si="35"/>
        <v>6317219.2341309004</v>
      </c>
      <c r="AB147" s="89">
        <v>-336778</v>
      </c>
      <c r="AC147" s="31">
        <v>998965.09870905487</v>
      </c>
      <c r="AD147" s="27">
        <f t="shared" si="36"/>
        <v>6979406.3328399556</v>
      </c>
      <c r="AE147" s="28">
        <f t="shared" si="37"/>
        <v>3427.999181159114</v>
      </c>
    </row>
    <row r="148" spans="1:31" ht="14.4" x14ac:dyDescent="0.3">
      <c r="A148" s="29">
        <v>440</v>
      </c>
      <c r="B148" s="25" t="s">
        <v>146</v>
      </c>
      <c r="C148" s="88">
        <v>5622</v>
      </c>
      <c r="D148" s="47">
        <v>6994129.2218885198</v>
      </c>
      <c r="E148" s="317">
        <v>-1442256.3873326301</v>
      </c>
      <c r="F148" s="318">
        <v>-1459792.5278839981</v>
      </c>
      <c r="G148" s="68">
        <v>3244910.6717826747</v>
      </c>
      <c r="H148" s="82">
        <f t="shared" si="38"/>
        <v>10239039.893671194</v>
      </c>
      <c r="I148" s="89">
        <v>-1244698</v>
      </c>
      <c r="J148" s="31">
        <v>741963.83884445217</v>
      </c>
      <c r="K148" s="27">
        <f t="shared" si="29"/>
        <v>9736305.7325156461</v>
      </c>
      <c r="L148" s="28">
        <f>K148/C148</f>
        <v>1731.8224355239499</v>
      </c>
      <c r="M148" s="28"/>
      <c r="N148" s="526">
        <f t="shared" si="30"/>
        <v>-6676035.1165594161</v>
      </c>
      <c r="O148" s="527">
        <f t="shared" si="31"/>
        <v>-0.40676922188925002</v>
      </c>
      <c r="P148" s="526">
        <f t="shared" si="32"/>
        <v>-1233.9059434198634</v>
      </c>
      <c r="Q148" s="46"/>
      <c r="R148" s="83">
        <f t="shared" si="33"/>
        <v>-0.32838560197834432</v>
      </c>
      <c r="S148" s="83">
        <f t="shared" si="34"/>
        <v>-0.69233854996040955</v>
      </c>
      <c r="T148" s="110"/>
      <c r="U148" s="49"/>
      <c r="V148" s="29">
        <v>440</v>
      </c>
      <c r="W148" s="25" t="s">
        <v>146</v>
      </c>
      <c r="X148" s="88">
        <v>5534</v>
      </c>
      <c r="Y148" s="47">
        <v>10628026.592921985</v>
      </c>
      <c r="Z148" s="68">
        <v>4617387.9244437413</v>
      </c>
      <c r="AA148" s="82">
        <f t="shared" si="35"/>
        <v>15245414.517365728</v>
      </c>
      <c r="AB148" s="89">
        <v>-1244698</v>
      </c>
      <c r="AC148" s="31">
        <v>2411624.3317093346</v>
      </c>
      <c r="AD148" s="27">
        <f t="shared" si="36"/>
        <v>16412340.849075062</v>
      </c>
      <c r="AE148" s="28">
        <f t="shared" si="37"/>
        <v>2965.7283789438134</v>
      </c>
    </row>
    <row r="149" spans="1:31" ht="14.4" x14ac:dyDescent="0.3">
      <c r="A149" s="29">
        <v>441</v>
      </c>
      <c r="B149" s="25" t="s">
        <v>147</v>
      </c>
      <c r="C149" s="88">
        <v>4473</v>
      </c>
      <c r="D149" s="47">
        <v>-602158.17868103716</v>
      </c>
      <c r="E149" s="317">
        <v>-697332.71486114571</v>
      </c>
      <c r="F149" s="318">
        <v>-206117.57267791688</v>
      </c>
      <c r="G149" s="68">
        <v>730367.86912425864</v>
      </c>
      <c r="H149" s="82">
        <f t="shared" si="38"/>
        <v>128209.69044322148</v>
      </c>
      <c r="I149" s="465">
        <v>-500538</v>
      </c>
      <c r="J149" s="31">
        <v>867619.4905997155</v>
      </c>
      <c r="K149" s="27">
        <f t="shared" si="29"/>
        <v>495291.18104293698</v>
      </c>
      <c r="L149" s="28">
        <f>K149/C149</f>
        <v>110.72908138675095</v>
      </c>
      <c r="M149" s="28"/>
      <c r="N149" s="526">
        <f t="shared" si="30"/>
        <v>-13126744.355288366</v>
      </c>
      <c r="O149" s="527">
        <f t="shared" si="31"/>
        <v>-0.9636404427427937</v>
      </c>
      <c r="P149" s="526">
        <f t="shared" si="32"/>
        <v>-2887.7379087808263</v>
      </c>
      <c r="Q149" s="46"/>
      <c r="R149" s="83">
        <f t="shared" si="33"/>
        <v>-0.98864620981320239</v>
      </c>
      <c r="S149" s="83">
        <f t="shared" si="34"/>
        <v>-0.69345712030569173</v>
      </c>
      <c r="T149" s="110"/>
      <c r="U149" s="49"/>
      <c r="V149" s="29">
        <v>441</v>
      </c>
      <c r="W149" s="25" t="s">
        <v>147</v>
      </c>
      <c r="X149" s="88">
        <v>4543</v>
      </c>
      <c r="Y149" s="47">
        <v>9192877.7677976619</v>
      </c>
      <c r="Z149" s="68">
        <v>2099359.3031591214</v>
      </c>
      <c r="AA149" s="82">
        <f t="shared" si="35"/>
        <v>11292237.070956783</v>
      </c>
      <c r="AB149" s="465">
        <v>-500538</v>
      </c>
      <c r="AC149" s="31">
        <v>2830336.465374521</v>
      </c>
      <c r="AD149" s="27">
        <f t="shared" si="36"/>
        <v>13622035.536331303</v>
      </c>
      <c r="AE149" s="28">
        <f t="shared" si="37"/>
        <v>2998.466990167577</v>
      </c>
    </row>
    <row r="150" spans="1:31" ht="14.4" x14ac:dyDescent="0.3">
      <c r="A150" s="29">
        <v>444</v>
      </c>
      <c r="B150" s="25" t="s">
        <v>148</v>
      </c>
      <c r="C150" s="88">
        <v>45988</v>
      </c>
      <c r="D150" s="47">
        <v>18819087.211002763</v>
      </c>
      <c r="E150" s="317">
        <v>1171327.8780792272</v>
      </c>
      <c r="F150" s="318">
        <v>3578678.4287187983</v>
      </c>
      <c r="G150" s="68">
        <v>5985403.8693991983</v>
      </c>
      <c r="H150" s="82">
        <f t="shared" si="38"/>
        <v>24804491.080401961</v>
      </c>
      <c r="I150" s="89">
        <v>-660072</v>
      </c>
      <c r="J150" s="31">
        <v>6792359.6021953076</v>
      </c>
      <c r="K150" s="27">
        <f t="shared" si="29"/>
        <v>30936778.682597268</v>
      </c>
      <c r="L150" s="28">
        <f>K150/C150</f>
        <v>672.71415766280916</v>
      </c>
      <c r="M150" s="28"/>
      <c r="N150" s="526">
        <f t="shared" si="30"/>
        <v>-56764415.844699115</v>
      </c>
      <c r="O150" s="527">
        <f t="shared" si="31"/>
        <v>-0.64724792120170715</v>
      </c>
      <c r="P150" s="526">
        <f t="shared" si="32"/>
        <v>-1238.5702107130871</v>
      </c>
      <c r="Q150" s="46"/>
      <c r="R150" s="83">
        <f t="shared" si="33"/>
        <v>-0.62803447238907906</v>
      </c>
      <c r="S150" s="83">
        <f t="shared" si="34"/>
        <v>-0.68664648901853143</v>
      </c>
      <c r="T150" s="110"/>
      <c r="U150" s="49"/>
      <c r="V150" s="29">
        <v>444</v>
      </c>
      <c r="W150" s="25" t="s">
        <v>148</v>
      </c>
      <c r="X150" s="88">
        <v>45886</v>
      </c>
      <c r="Y150" s="47">
        <v>61709709.923028506</v>
      </c>
      <c r="Z150" s="68">
        <v>4975209.079325024</v>
      </c>
      <c r="AA150" s="82">
        <f t="shared" si="35"/>
        <v>66684919.002353534</v>
      </c>
      <c r="AB150" s="89">
        <v>-660072</v>
      </c>
      <c r="AC150" s="31">
        <v>21676347.524942849</v>
      </c>
      <c r="AD150" s="27">
        <f t="shared" si="36"/>
        <v>87701194.527296379</v>
      </c>
      <c r="AE150" s="28">
        <f t="shared" si="37"/>
        <v>1911.2843683758963</v>
      </c>
    </row>
    <row r="151" spans="1:31" ht="14.4" x14ac:dyDescent="0.3">
      <c r="A151" s="29">
        <v>445</v>
      </c>
      <c r="B151" s="25" t="s">
        <v>149</v>
      </c>
      <c r="C151" s="88">
        <v>15086</v>
      </c>
      <c r="D151" s="47">
        <v>7428618.2567148739</v>
      </c>
      <c r="E151" s="317">
        <v>-3595387.0761203538</v>
      </c>
      <c r="F151" s="318">
        <v>-352873.74417103775</v>
      </c>
      <c r="G151" s="68">
        <v>260940.14627840091</v>
      </c>
      <c r="H151" s="82">
        <f t="shared" si="38"/>
        <v>7689558.4029932749</v>
      </c>
      <c r="I151" s="89">
        <v>-334651</v>
      </c>
      <c r="J151" s="31">
        <v>2077241.7311711833</v>
      </c>
      <c r="K151" s="27">
        <f t="shared" si="29"/>
        <v>9432149.1341644581</v>
      </c>
      <c r="L151" s="28">
        <f>K151/C151</f>
        <v>625.22531712610748</v>
      </c>
      <c r="M151" s="28"/>
      <c r="N151" s="526">
        <f t="shared" si="30"/>
        <v>-25485103.894511245</v>
      </c>
      <c r="O151" s="527">
        <f t="shared" si="31"/>
        <v>-0.72987138689236719</v>
      </c>
      <c r="P151" s="526">
        <f t="shared" si="32"/>
        <v>-1686.4101035078354</v>
      </c>
      <c r="Q151" s="46"/>
      <c r="R151" s="83">
        <f t="shared" si="33"/>
        <v>-0.72879944838340505</v>
      </c>
      <c r="S151" s="83">
        <f t="shared" si="34"/>
        <v>-0.69886898420844568</v>
      </c>
      <c r="T151" s="110"/>
      <c r="U151" s="49"/>
      <c r="V151" s="29">
        <v>445</v>
      </c>
      <c r="W151" s="25" t="s">
        <v>149</v>
      </c>
      <c r="X151" s="88">
        <v>15105</v>
      </c>
      <c r="Y151" s="47">
        <v>27368343.329794917</v>
      </c>
      <c r="Z151" s="68">
        <v>985427.91866571968</v>
      </c>
      <c r="AA151" s="82">
        <f t="shared" si="35"/>
        <v>28353771.248460636</v>
      </c>
      <c r="AB151" s="89">
        <v>-334651</v>
      </c>
      <c r="AC151" s="31">
        <v>6898132.7802150715</v>
      </c>
      <c r="AD151" s="27">
        <f t="shared" si="36"/>
        <v>34917253.028675705</v>
      </c>
      <c r="AE151" s="28">
        <f t="shared" si="37"/>
        <v>2311.6354206339429</v>
      </c>
    </row>
    <row r="152" spans="1:31" ht="14.4" x14ac:dyDescent="0.3">
      <c r="A152" s="29">
        <v>475</v>
      </c>
      <c r="B152" s="25" t="s">
        <v>150</v>
      </c>
      <c r="C152" s="88">
        <v>5487</v>
      </c>
      <c r="D152" s="47">
        <v>3027207.5285228975</v>
      </c>
      <c r="E152" s="317">
        <v>-1075341.3521216339</v>
      </c>
      <c r="F152" s="318">
        <v>-845857.59370972891</v>
      </c>
      <c r="G152" s="68">
        <v>1839959.3371377883</v>
      </c>
      <c r="H152" s="82">
        <f t="shared" si="38"/>
        <v>4867166.865660686</v>
      </c>
      <c r="I152" s="89">
        <v>15935</v>
      </c>
      <c r="J152" s="31">
        <v>1092302.0901408978</v>
      </c>
      <c r="K152" s="27">
        <f t="shared" si="29"/>
        <v>5975403.9558015838</v>
      </c>
      <c r="L152" s="28">
        <f>K152/C152</f>
        <v>1089.0111091309611</v>
      </c>
      <c r="M152" s="28"/>
      <c r="N152" s="526">
        <f t="shared" si="30"/>
        <v>-13233048.143970154</v>
      </c>
      <c r="O152" s="527">
        <f t="shared" si="31"/>
        <v>-0.68891798647988967</v>
      </c>
      <c r="P152" s="526">
        <f t="shared" si="32"/>
        <v>-2434.8289385248336</v>
      </c>
      <c r="Q152" s="46"/>
      <c r="R152" s="83">
        <f t="shared" si="33"/>
        <v>-0.68945245993390247</v>
      </c>
      <c r="S152" s="83">
        <f t="shared" si="34"/>
        <v>-0.68965702997102196</v>
      </c>
      <c r="T152" s="110"/>
      <c r="U152" s="49"/>
      <c r="V152" s="29">
        <v>475</v>
      </c>
      <c r="W152" s="25" t="s">
        <v>150</v>
      </c>
      <c r="X152" s="88">
        <v>5451</v>
      </c>
      <c r="Y152" s="47">
        <v>12257602.461896237</v>
      </c>
      <c r="Z152" s="68">
        <v>3415253.5028451006</v>
      </c>
      <c r="AA152" s="82">
        <f t="shared" si="35"/>
        <v>15672855.964741338</v>
      </c>
      <c r="AB152" s="89">
        <v>15935</v>
      </c>
      <c r="AC152" s="31">
        <v>3519661.1350303986</v>
      </c>
      <c r="AD152" s="27">
        <f t="shared" si="36"/>
        <v>19208452.099771738</v>
      </c>
      <c r="AE152" s="28">
        <f t="shared" si="37"/>
        <v>3523.8400476557949</v>
      </c>
    </row>
    <row r="153" spans="1:31" ht="14.4" x14ac:dyDescent="0.3">
      <c r="A153" s="29">
        <v>480</v>
      </c>
      <c r="B153" s="25" t="s">
        <v>151</v>
      </c>
      <c r="C153" s="88">
        <v>1990</v>
      </c>
      <c r="D153" s="47">
        <v>827354.89424197259</v>
      </c>
      <c r="E153" s="317">
        <v>257660.50735958465</v>
      </c>
      <c r="F153" s="318">
        <v>72308.580864122079</v>
      </c>
      <c r="G153" s="68">
        <v>902189.08122629905</v>
      </c>
      <c r="H153" s="82">
        <f t="shared" si="38"/>
        <v>1729543.9754682716</v>
      </c>
      <c r="I153" s="89">
        <v>-475710</v>
      </c>
      <c r="J153" s="31">
        <v>393434.68439251935</v>
      </c>
      <c r="K153" s="27">
        <f t="shared" si="29"/>
        <v>1647268.6598607909</v>
      </c>
      <c r="L153" s="28">
        <f>K153/C153</f>
        <v>827.77319590994523</v>
      </c>
      <c r="M153" s="28"/>
      <c r="N153" s="526">
        <f t="shared" si="30"/>
        <v>-3491241.3187006349</v>
      </c>
      <c r="O153" s="527">
        <f t="shared" si="31"/>
        <v>-0.67942678583219196</v>
      </c>
      <c r="P153" s="526">
        <f t="shared" si="32"/>
        <v>-1742.7670635004729</v>
      </c>
      <c r="Q153" s="46"/>
      <c r="R153" s="83">
        <f t="shared" si="33"/>
        <v>-0.60172903988894899</v>
      </c>
      <c r="S153" s="83">
        <f t="shared" si="34"/>
        <v>-0.69059592877080633</v>
      </c>
      <c r="T153" s="110"/>
      <c r="U153" s="49"/>
      <c r="V153" s="29">
        <v>480</v>
      </c>
      <c r="W153" s="25" t="s">
        <v>151</v>
      </c>
      <c r="X153" s="88">
        <v>1999</v>
      </c>
      <c r="Y153" s="47">
        <v>2907523.1817814806</v>
      </c>
      <c r="Z153" s="68">
        <v>1435108.2141556421</v>
      </c>
      <c r="AA153" s="82">
        <f t="shared" si="35"/>
        <v>4342631.3959371224</v>
      </c>
      <c r="AB153" s="89">
        <v>-475710</v>
      </c>
      <c r="AC153" s="31">
        <v>1271588.5826243032</v>
      </c>
      <c r="AD153" s="27">
        <f t="shared" si="36"/>
        <v>5138509.9785614256</v>
      </c>
      <c r="AE153" s="28">
        <f t="shared" si="37"/>
        <v>2570.540259410418</v>
      </c>
    </row>
    <row r="154" spans="1:31" ht="14.4" x14ac:dyDescent="0.3">
      <c r="A154" s="29">
        <v>481</v>
      </c>
      <c r="B154" s="25" t="s">
        <v>152</v>
      </c>
      <c r="C154" s="88">
        <v>9612</v>
      </c>
      <c r="D154" s="47">
        <v>6205118.6792974761</v>
      </c>
      <c r="E154" s="317">
        <v>407115.68446518679</v>
      </c>
      <c r="F154" s="318">
        <v>182330.87402769257</v>
      </c>
      <c r="G154" s="68">
        <v>1081626.9094580193</v>
      </c>
      <c r="H154" s="82">
        <f t="shared" si="38"/>
        <v>7286745.5887554958</v>
      </c>
      <c r="I154" s="89">
        <v>-1858795</v>
      </c>
      <c r="J154" s="31">
        <v>1226281.1846537383</v>
      </c>
      <c r="K154" s="27">
        <f t="shared" si="29"/>
        <v>6654231.7734092344</v>
      </c>
      <c r="L154" s="28">
        <f>K154/C154</f>
        <v>692.28378832805186</v>
      </c>
      <c r="M154" s="28"/>
      <c r="N154" s="526">
        <f t="shared" si="30"/>
        <v>-3684951.9440716766</v>
      </c>
      <c r="O154" s="527">
        <f t="shared" si="31"/>
        <v>-0.35640646735402981</v>
      </c>
      <c r="P154" s="526">
        <f t="shared" si="32"/>
        <v>-391.14738818676653</v>
      </c>
      <c r="Q154" s="46"/>
      <c r="R154" s="83">
        <f t="shared" si="33"/>
        <v>-0.11668668131648818</v>
      </c>
      <c r="S154" s="83">
        <f t="shared" si="34"/>
        <v>-0.68944260132165736</v>
      </c>
      <c r="T154" s="110"/>
      <c r="U154" s="49"/>
      <c r="V154" s="29">
        <v>481</v>
      </c>
      <c r="W154" s="25" t="s">
        <v>152</v>
      </c>
      <c r="X154" s="88">
        <v>9543</v>
      </c>
      <c r="Y154" s="47">
        <v>8410071.8853078336</v>
      </c>
      <c r="Z154" s="68">
        <v>-160739.02161271192</v>
      </c>
      <c r="AA154" s="82">
        <f t="shared" si="35"/>
        <v>8249332.8636951214</v>
      </c>
      <c r="AB154" s="89">
        <v>-1858795</v>
      </c>
      <c r="AC154" s="31">
        <v>3948645.85378579</v>
      </c>
      <c r="AD154" s="27">
        <f t="shared" si="36"/>
        <v>10339183.717480911</v>
      </c>
      <c r="AE154" s="28">
        <f t="shared" si="37"/>
        <v>1083.4311765148184</v>
      </c>
    </row>
    <row r="155" spans="1:31" ht="14.4" x14ac:dyDescent="0.3">
      <c r="A155" s="29">
        <v>483</v>
      </c>
      <c r="B155" s="25" t="s">
        <v>153</v>
      </c>
      <c r="C155" s="88">
        <v>1076</v>
      </c>
      <c r="D155" s="47">
        <v>1017506.1937709041</v>
      </c>
      <c r="E155" s="317">
        <v>-35920.452803307897</v>
      </c>
      <c r="F155" s="318">
        <v>-169596.44241376835</v>
      </c>
      <c r="G155" s="68">
        <v>880179.69198841031</v>
      </c>
      <c r="H155" s="82">
        <f t="shared" si="38"/>
        <v>1897685.8857593145</v>
      </c>
      <c r="I155" s="465">
        <v>-197264</v>
      </c>
      <c r="J155" s="31">
        <v>223998.96008818748</v>
      </c>
      <c r="K155" s="27">
        <f t="shared" si="29"/>
        <v>1924420.8458475019</v>
      </c>
      <c r="L155" s="28">
        <f>K155/C155</f>
        <v>1788.4952098954479</v>
      </c>
      <c r="M155" s="28"/>
      <c r="N155" s="526">
        <f t="shared" si="30"/>
        <v>-2752308.4213408236</v>
      </c>
      <c r="O155" s="527">
        <f t="shared" si="31"/>
        <v>-0.58851138564955374</v>
      </c>
      <c r="P155" s="526">
        <f t="shared" si="32"/>
        <v>-2549.8436279415882</v>
      </c>
      <c r="Q155" s="46"/>
      <c r="R155" s="83">
        <f t="shared" si="33"/>
        <v>-0.54226124538296605</v>
      </c>
      <c r="S155" s="83">
        <f t="shared" si="34"/>
        <v>-0.69239765270364606</v>
      </c>
      <c r="T155" s="110"/>
      <c r="U155" s="49"/>
      <c r="V155" s="29">
        <v>483</v>
      </c>
      <c r="W155" s="25" t="s">
        <v>153</v>
      </c>
      <c r="X155" s="88">
        <v>1078</v>
      </c>
      <c r="Y155" s="47">
        <v>2494884.9541226123</v>
      </c>
      <c r="Z155" s="68">
        <v>1650898.7852223522</v>
      </c>
      <c r="AA155" s="82">
        <f t="shared" si="35"/>
        <v>4145783.7393449647</v>
      </c>
      <c r="AB155" s="465">
        <v>-197264</v>
      </c>
      <c r="AC155" s="31">
        <v>728209.52784336114</v>
      </c>
      <c r="AD155" s="27">
        <f t="shared" si="36"/>
        <v>4676729.2671883255</v>
      </c>
      <c r="AE155" s="28">
        <f t="shared" si="37"/>
        <v>4338.3388378370364</v>
      </c>
    </row>
    <row r="156" spans="1:31" ht="14.4" x14ac:dyDescent="0.3">
      <c r="A156" s="29">
        <v>484</v>
      </c>
      <c r="B156" s="25" t="s">
        <v>154</v>
      </c>
      <c r="C156" s="88">
        <v>3055</v>
      </c>
      <c r="D156" s="47">
        <v>847172.95656609768</v>
      </c>
      <c r="E156" s="317">
        <v>-218105.52122042701</v>
      </c>
      <c r="F156" s="318">
        <v>227664.40924612511</v>
      </c>
      <c r="G156" s="68">
        <v>-9852.0113335249243</v>
      </c>
      <c r="H156" s="82">
        <f t="shared" si="38"/>
        <v>837320.94523257273</v>
      </c>
      <c r="I156" s="89">
        <v>287052</v>
      </c>
      <c r="J156" s="31">
        <v>567884.41845139652</v>
      </c>
      <c r="K156" s="27">
        <f t="shared" si="29"/>
        <v>1692257.3636839692</v>
      </c>
      <c r="L156" s="28">
        <f>K156/C156</f>
        <v>553.93039727789505</v>
      </c>
      <c r="M156" s="28"/>
      <c r="N156" s="526">
        <f t="shared" si="30"/>
        <v>-9689765.9314710218</v>
      </c>
      <c r="O156" s="527">
        <f t="shared" si="31"/>
        <v>-0.85132192055833211</v>
      </c>
      <c r="P156" s="526">
        <f t="shared" si="32"/>
        <v>-3158.4059677433024</v>
      </c>
      <c r="Q156" s="46"/>
      <c r="R156" s="83">
        <f t="shared" si="33"/>
        <v>-0.90914255965214485</v>
      </c>
      <c r="S156" s="83">
        <f t="shared" si="34"/>
        <v>-0.69780601490727556</v>
      </c>
      <c r="T156" s="110"/>
      <c r="U156" s="49"/>
      <c r="V156" s="29">
        <v>484</v>
      </c>
      <c r="W156" s="25" t="s">
        <v>154</v>
      </c>
      <c r="X156" s="88">
        <v>3066</v>
      </c>
      <c r="Y156" s="47">
        <v>7696601.4644845845</v>
      </c>
      <c r="Z156" s="68">
        <v>1519164.9276438016</v>
      </c>
      <c r="AA156" s="82">
        <f t="shared" si="35"/>
        <v>9215766.3921283856</v>
      </c>
      <c r="AB156" s="89">
        <v>287052</v>
      </c>
      <c r="AC156" s="31">
        <v>1879204.9030266053</v>
      </c>
      <c r="AD156" s="27">
        <f t="shared" si="36"/>
        <v>11382023.295154991</v>
      </c>
      <c r="AE156" s="28">
        <f t="shared" si="37"/>
        <v>3712.3363650211973</v>
      </c>
    </row>
    <row r="157" spans="1:31" ht="14.4" x14ac:dyDescent="0.3">
      <c r="A157" s="29">
        <v>489</v>
      </c>
      <c r="B157" s="25" t="s">
        <v>155</v>
      </c>
      <c r="C157" s="88">
        <v>1835</v>
      </c>
      <c r="D157" s="47">
        <v>1195695.9577202669</v>
      </c>
      <c r="E157" s="317">
        <v>687365.11781107401</v>
      </c>
      <c r="F157" s="318">
        <v>400664.69899798319</v>
      </c>
      <c r="G157" s="68">
        <v>751280.78922182741</v>
      </c>
      <c r="H157" s="82">
        <f t="shared" si="38"/>
        <v>1946976.7469420943</v>
      </c>
      <c r="I157" s="465">
        <v>-420682</v>
      </c>
      <c r="J157" s="31">
        <v>406497.37762876862</v>
      </c>
      <c r="K157" s="27">
        <f t="shared" si="29"/>
        <v>1932792.1245708629</v>
      </c>
      <c r="L157" s="28">
        <f>K157/C157</f>
        <v>1053.2927109377999</v>
      </c>
      <c r="M157" s="28"/>
      <c r="N157" s="526">
        <f t="shared" si="30"/>
        <v>-6104864.3969120309</v>
      </c>
      <c r="O157" s="527">
        <f t="shared" si="31"/>
        <v>-0.75953287884286502</v>
      </c>
      <c r="P157" s="526">
        <f t="shared" si="32"/>
        <v>-3249.5212727254202</v>
      </c>
      <c r="Q157" s="46"/>
      <c r="R157" s="83">
        <f t="shared" si="33"/>
        <v>-0.72690902692418646</v>
      </c>
      <c r="S157" s="83">
        <f t="shared" si="34"/>
        <v>-0.69411709396374754</v>
      </c>
      <c r="T157" s="110"/>
      <c r="U157" s="49"/>
      <c r="V157" s="29">
        <v>489</v>
      </c>
      <c r="W157" s="25" t="s">
        <v>155</v>
      </c>
      <c r="X157" s="88">
        <v>1868</v>
      </c>
      <c r="Y157" s="47">
        <v>5451185.2642650604</v>
      </c>
      <c r="Z157" s="68">
        <v>1678221.9256298193</v>
      </c>
      <c r="AA157" s="82">
        <f t="shared" si="35"/>
        <v>7129407.1898948792</v>
      </c>
      <c r="AB157" s="465">
        <v>-420682</v>
      </c>
      <c r="AC157" s="31">
        <v>1328931.3315880147</v>
      </c>
      <c r="AD157" s="27">
        <f t="shared" si="36"/>
        <v>8037656.5214828942</v>
      </c>
      <c r="AE157" s="28">
        <f t="shared" si="37"/>
        <v>4302.8139836632199</v>
      </c>
    </row>
    <row r="158" spans="1:31" ht="14.4" x14ac:dyDescent="0.3">
      <c r="A158" s="29">
        <v>491</v>
      </c>
      <c r="B158" s="25" t="s">
        <v>156</v>
      </c>
      <c r="C158" s="88">
        <v>52122</v>
      </c>
      <c r="D158" s="47">
        <v>-7233513.2602312192</v>
      </c>
      <c r="E158" s="317">
        <v>-8898038.5160374753</v>
      </c>
      <c r="F158" s="318">
        <v>-3441371.5069824778</v>
      </c>
      <c r="G158" s="68">
        <v>9761391.5914877076</v>
      </c>
      <c r="H158" s="82">
        <f t="shared" si="38"/>
        <v>2527878.3312564883</v>
      </c>
      <c r="I158" s="89">
        <v>913284</v>
      </c>
      <c r="J158" s="31">
        <v>8558838.7241685335</v>
      </c>
      <c r="K158" s="27">
        <f t="shared" si="29"/>
        <v>12000001.055425022</v>
      </c>
      <c r="L158" s="28">
        <f>K158/C158</f>
        <v>230.22909818167034</v>
      </c>
      <c r="M158" s="28"/>
      <c r="N158" s="526">
        <f t="shared" si="30"/>
        <v>-121251024.65239938</v>
      </c>
      <c r="O158" s="527">
        <f t="shared" si="31"/>
        <v>-0.90994440011488487</v>
      </c>
      <c r="P158" s="526">
        <f t="shared" si="32"/>
        <v>-2303.8793723853264</v>
      </c>
      <c r="Q158" s="46"/>
      <c r="R158" s="83">
        <f t="shared" si="33"/>
        <v>-0.97568210703121072</v>
      </c>
      <c r="S158" s="83">
        <f t="shared" si="34"/>
        <v>-0.69848773458908164</v>
      </c>
      <c r="T158" s="110"/>
      <c r="U158" s="49"/>
      <c r="V158" s="29">
        <v>491</v>
      </c>
      <c r="W158" s="25" t="s">
        <v>156</v>
      </c>
      <c r="X158" s="88">
        <v>52583</v>
      </c>
      <c r="Y158" s="47">
        <v>83559898.275961488</v>
      </c>
      <c r="Z158" s="68">
        <v>20391473.436254103</v>
      </c>
      <c r="AA158" s="82">
        <f t="shared" si="35"/>
        <v>103951371.71221559</v>
      </c>
      <c r="AB158" s="89">
        <v>913284</v>
      </c>
      <c r="AC158" s="31">
        <v>28386369.995608807</v>
      </c>
      <c r="AD158" s="27">
        <f t="shared" si="36"/>
        <v>133251025.70782439</v>
      </c>
      <c r="AE158" s="28">
        <f t="shared" si="37"/>
        <v>2534.1084705669969</v>
      </c>
    </row>
    <row r="159" spans="1:31" ht="14.4" x14ac:dyDescent="0.3">
      <c r="A159" s="29">
        <v>494</v>
      </c>
      <c r="B159" s="25" t="s">
        <v>157</v>
      </c>
      <c r="C159" s="88">
        <v>8909</v>
      </c>
      <c r="D159" s="47">
        <v>5578641.9135223925</v>
      </c>
      <c r="E159" s="317">
        <v>-1034998.5650999871</v>
      </c>
      <c r="F159" s="318">
        <v>-1604283.4289201191</v>
      </c>
      <c r="G159" s="68">
        <v>4842794.5964950034</v>
      </c>
      <c r="H159" s="82">
        <f t="shared" si="38"/>
        <v>10421436.510017395</v>
      </c>
      <c r="I159" s="89">
        <v>21242</v>
      </c>
      <c r="J159" s="31">
        <v>1308588.5530612459</v>
      </c>
      <c r="K159" s="27">
        <f t="shared" si="29"/>
        <v>11751267.063078642</v>
      </c>
      <c r="L159" s="28">
        <f>K159/C159</f>
        <v>1319.0332319091528</v>
      </c>
      <c r="M159" s="28"/>
      <c r="N159" s="526">
        <f t="shared" si="30"/>
        <v>-17203106.154128473</v>
      </c>
      <c r="O159" s="527">
        <f t="shared" si="31"/>
        <v>-0.59414534809908948</v>
      </c>
      <c r="P159" s="526">
        <f t="shared" si="32"/>
        <v>-1933.1708809974086</v>
      </c>
      <c r="Q159" s="46"/>
      <c r="R159" s="83">
        <f t="shared" si="33"/>
        <v>-0.57934347289676413</v>
      </c>
      <c r="S159" s="83">
        <f t="shared" si="34"/>
        <v>-0.68535324301373923</v>
      </c>
      <c r="T159" s="110"/>
      <c r="U159" s="49"/>
      <c r="V159" s="29">
        <v>494</v>
      </c>
      <c r="W159" s="25" t="s">
        <v>157</v>
      </c>
      <c r="X159" s="88">
        <v>8903</v>
      </c>
      <c r="Y159" s="47">
        <v>16780690.93881239</v>
      </c>
      <c r="Z159" s="68">
        <v>7993527.07173998</v>
      </c>
      <c r="AA159" s="82">
        <f t="shared" si="35"/>
        <v>24774218.010552369</v>
      </c>
      <c r="AB159" s="89">
        <v>21242</v>
      </c>
      <c r="AC159" s="31">
        <v>4158913.2066547447</v>
      </c>
      <c r="AD159" s="27">
        <f t="shared" si="36"/>
        <v>28954373.217207115</v>
      </c>
      <c r="AE159" s="28">
        <f t="shared" si="37"/>
        <v>3252.2041129065615</v>
      </c>
    </row>
    <row r="160" spans="1:31" ht="14.4" x14ac:dyDescent="0.3">
      <c r="A160" s="29">
        <v>495</v>
      </c>
      <c r="B160" s="25" t="s">
        <v>158</v>
      </c>
      <c r="C160" s="88">
        <v>1488</v>
      </c>
      <c r="D160" s="47">
        <v>1065823.0401122414</v>
      </c>
      <c r="E160" s="317">
        <v>283408.27406115044</v>
      </c>
      <c r="F160" s="318">
        <v>224918.62696863536</v>
      </c>
      <c r="G160" s="68">
        <v>60621.830158674013</v>
      </c>
      <c r="H160" s="82">
        <f t="shared" si="38"/>
        <v>1126444.8702709153</v>
      </c>
      <c r="I160" s="89">
        <v>-388195</v>
      </c>
      <c r="J160" s="31">
        <v>318999.22537172388</v>
      </c>
      <c r="K160" s="27">
        <f t="shared" si="29"/>
        <v>1057249.0956426393</v>
      </c>
      <c r="L160" s="28">
        <f>K160/C160</f>
        <v>710.51686535123611</v>
      </c>
      <c r="M160" s="28"/>
      <c r="N160" s="526">
        <f t="shared" si="30"/>
        <v>-4880403.3466785876</v>
      </c>
      <c r="O160" s="527">
        <f t="shared" si="31"/>
        <v>-0.82194156597867063</v>
      </c>
      <c r="P160" s="526">
        <f t="shared" si="32"/>
        <v>-3100.556589283698</v>
      </c>
      <c r="Q160" s="46"/>
      <c r="R160" s="83">
        <f t="shared" si="33"/>
        <v>-0.78578874296770462</v>
      </c>
      <c r="S160" s="83">
        <f t="shared" si="34"/>
        <v>-0.70110939729032573</v>
      </c>
      <c r="T160" s="110"/>
      <c r="U160" s="49"/>
      <c r="V160" s="29">
        <v>495</v>
      </c>
      <c r="W160" s="25" t="s">
        <v>158</v>
      </c>
      <c r="X160" s="88">
        <v>1558</v>
      </c>
      <c r="Y160" s="47">
        <v>4366345.4319018861</v>
      </c>
      <c r="Z160" s="68">
        <v>892224.47649974155</v>
      </c>
      <c r="AA160" s="82">
        <f t="shared" si="35"/>
        <v>5258569.908401628</v>
      </c>
      <c r="AB160" s="89">
        <v>-388195</v>
      </c>
      <c r="AC160" s="31">
        <v>1067277.5339195991</v>
      </c>
      <c r="AD160" s="27">
        <f t="shared" si="36"/>
        <v>5937652.4423212269</v>
      </c>
      <c r="AE160" s="28">
        <f t="shared" si="37"/>
        <v>3811.073454634934</v>
      </c>
    </row>
    <row r="161" spans="1:31" ht="14.4" x14ac:dyDescent="0.3">
      <c r="A161" s="29">
        <v>498</v>
      </c>
      <c r="B161" s="25" t="s">
        <v>159</v>
      </c>
      <c r="C161" s="88">
        <v>2321</v>
      </c>
      <c r="D161" s="47">
        <v>2801977.0716234716</v>
      </c>
      <c r="E161" s="317">
        <v>-306629.42781047744</v>
      </c>
      <c r="F161" s="318">
        <v>371675.13995040877</v>
      </c>
      <c r="G161" s="68">
        <v>24257.819500420323</v>
      </c>
      <c r="H161" s="82">
        <f t="shared" si="38"/>
        <v>2826234.8911238918</v>
      </c>
      <c r="I161" s="465">
        <v>59649</v>
      </c>
      <c r="J161" s="31">
        <v>439528.89818308549</v>
      </c>
      <c r="K161" s="27">
        <f t="shared" si="29"/>
        <v>3325412.7893069773</v>
      </c>
      <c r="L161" s="28">
        <f>K161/C161</f>
        <v>1432.750016935363</v>
      </c>
      <c r="M161" s="28"/>
      <c r="N161" s="526">
        <f t="shared" si="30"/>
        <v>-6861613.2523122001</v>
      </c>
      <c r="O161" s="527">
        <f t="shared" si="31"/>
        <v>-0.67356392575016721</v>
      </c>
      <c r="P161" s="526">
        <f t="shared" si="32"/>
        <v>-3002.1764269563123</v>
      </c>
      <c r="Q161" s="46"/>
      <c r="R161" s="83">
        <f t="shared" si="33"/>
        <v>-0.6752720560415808</v>
      </c>
      <c r="S161" s="83">
        <f t="shared" si="34"/>
        <v>-0.69133862230340448</v>
      </c>
      <c r="T161" s="110"/>
      <c r="U161" s="49"/>
      <c r="V161" s="29">
        <v>498</v>
      </c>
      <c r="W161" s="25" t="s">
        <v>159</v>
      </c>
      <c r="X161" s="88">
        <v>2297</v>
      </c>
      <c r="Y161" s="47">
        <v>7909445.6356892558</v>
      </c>
      <c r="Z161" s="68">
        <v>793947.29277946427</v>
      </c>
      <c r="AA161" s="82">
        <f t="shared" si="35"/>
        <v>8703392.9284687191</v>
      </c>
      <c r="AB161" s="465">
        <v>59649</v>
      </c>
      <c r="AC161" s="31">
        <v>1423984.1131504592</v>
      </c>
      <c r="AD161" s="27">
        <f t="shared" si="36"/>
        <v>10187026.041619178</v>
      </c>
      <c r="AE161" s="28">
        <f t="shared" si="37"/>
        <v>4434.9264438916753</v>
      </c>
    </row>
    <row r="162" spans="1:31" ht="14.4" x14ac:dyDescent="0.3">
      <c r="A162" s="29">
        <v>499</v>
      </c>
      <c r="B162" s="25" t="s">
        <v>160</v>
      </c>
      <c r="C162" s="88">
        <v>19536</v>
      </c>
      <c r="D162" s="47">
        <v>19129158.244033787</v>
      </c>
      <c r="E162" s="317">
        <v>2760043.699478507</v>
      </c>
      <c r="F162" s="318">
        <v>1103093.5689282147</v>
      </c>
      <c r="G162" s="68">
        <v>4380947.2949338881</v>
      </c>
      <c r="H162" s="82">
        <f t="shared" si="38"/>
        <v>23510105.538967676</v>
      </c>
      <c r="I162" s="89">
        <v>-1321634</v>
      </c>
      <c r="J162" s="31">
        <v>2785268.5131835104</v>
      </c>
      <c r="K162" s="27">
        <f t="shared" si="29"/>
        <v>24973740.052151188</v>
      </c>
      <c r="L162" s="28">
        <f>K162/C162</f>
        <v>1278.3445972640861</v>
      </c>
      <c r="M162" s="28"/>
      <c r="N162" s="526">
        <f t="shared" si="30"/>
        <v>-18019469.414781861</v>
      </c>
      <c r="O162" s="527">
        <f t="shared" si="31"/>
        <v>-0.41912361598965997</v>
      </c>
      <c r="P162" s="526">
        <f t="shared" si="32"/>
        <v>-931.76229971494286</v>
      </c>
      <c r="Q162" s="46"/>
      <c r="R162" s="83">
        <f t="shared" si="33"/>
        <v>-0.33300070807096904</v>
      </c>
      <c r="S162" s="83">
        <f t="shared" si="34"/>
        <v>-0.69282175891707087</v>
      </c>
      <c r="T162" s="110"/>
      <c r="U162" s="49"/>
      <c r="V162" s="29">
        <v>499</v>
      </c>
      <c r="W162" s="25" t="s">
        <v>160</v>
      </c>
      <c r="X162" s="88">
        <v>19453</v>
      </c>
      <c r="Y162" s="47">
        <v>30602517.736099377</v>
      </c>
      <c r="Z162" s="68">
        <v>4645054.2230462125</v>
      </c>
      <c r="AA162" s="82">
        <f t="shared" si="35"/>
        <v>35247571.959145591</v>
      </c>
      <c r="AB162" s="89">
        <v>-1321634</v>
      </c>
      <c r="AC162" s="31">
        <v>9067271.5077874586</v>
      </c>
      <c r="AD162" s="27">
        <f t="shared" si="36"/>
        <v>42993209.466933049</v>
      </c>
      <c r="AE162" s="28">
        <f t="shared" si="37"/>
        <v>2210.106896979029</v>
      </c>
    </row>
    <row r="163" spans="1:31" ht="14.4" x14ac:dyDescent="0.3">
      <c r="A163" s="29">
        <v>500</v>
      </c>
      <c r="B163" s="25" t="s">
        <v>161</v>
      </c>
      <c r="C163" s="88">
        <v>10426</v>
      </c>
      <c r="D163" s="47">
        <v>10903705.818688454</v>
      </c>
      <c r="E163" s="317">
        <v>2302703.4720751704</v>
      </c>
      <c r="F163" s="318">
        <v>1216849.8994772814</v>
      </c>
      <c r="G163" s="68">
        <v>1620851.0189331735</v>
      </c>
      <c r="H163" s="82">
        <f t="shared" si="38"/>
        <v>12524556.837621627</v>
      </c>
      <c r="I163" s="465">
        <v>-641509</v>
      </c>
      <c r="J163" s="31">
        <v>1001681.5999984578</v>
      </c>
      <c r="K163" s="27">
        <f t="shared" si="29"/>
        <v>12884729.437620085</v>
      </c>
      <c r="L163" s="28">
        <f>K163/C163</f>
        <v>1235.8267252656901</v>
      </c>
      <c r="M163" s="28"/>
      <c r="N163" s="526">
        <f t="shared" si="30"/>
        <v>-1616718.6090265755</v>
      </c>
      <c r="O163" s="527">
        <f t="shared" si="31"/>
        <v>-0.11148670145395778</v>
      </c>
      <c r="P163" s="526">
        <f t="shared" si="32"/>
        <v>-176.60612236717839</v>
      </c>
      <c r="Q163" s="46"/>
      <c r="R163" s="83">
        <f t="shared" si="33"/>
        <v>6.0678439719066057E-2</v>
      </c>
      <c r="S163" s="83">
        <f t="shared" si="34"/>
        <v>-0.69963623958299548</v>
      </c>
      <c r="T163" s="110"/>
      <c r="U163" s="49"/>
      <c r="V163" s="29">
        <v>500</v>
      </c>
      <c r="W163" s="25" t="s">
        <v>161</v>
      </c>
      <c r="X163" s="88">
        <v>10267</v>
      </c>
      <c r="Y163" s="47">
        <v>11407612.962097205</v>
      </c>
      <c r="Z163" s="68">
        <v>400449.09386285802</v>
      </c>
      <c r="AA163" s="82">
        <f t="shared" si="35"/>
        <v>11808062.055960063</v>
      </c>
      <c r="AB163" s="465">
        <v>-641509</v>
      </c>
      <c r="AC163" s="31">
        <v>3334894.9906865978</v>
      </c>
      <c r="AD163" s="27">
        <f t="shared" si="36"/>
        <v>14501448.04664666</v>
      </c>
      <c r="AE163" s="28">
        <f t="shared" si="37"/>
        <v>1412.4328476328685</v>
      </c>
    </row>
    <row r="164" spans="1:31" ht="14.4" x14ac:dyDescent="0.3">
      <c r="A164" s="29">
        <v>503</v>
      </c>
      <c r="B164" s="25" t="s">
        <v>162</v>
      </c>
      <c r="C164" s="88">
        <v>7594</v>
      </c>
      <c r="D164" s="47">
        <v>-54572.234106668038</v>
      </c>
      <c r="E164" s="317">
        <v>-709676.63181609509</v>
      </c>
      <c r="F164" s="318">
        <v>-894876.0892662257</v>
      </c>
      <c r="G164" s="68">
        <v>3037032.2982142814</v>
      </c>
      <c r="H164" s="82">
        <f t="shared" si="38"/>
        <v>2982460.0641076136</v>
      </c>
      <c r="I164" s="89">
        <v>-188851</v>
      </c>
      <c r="J164" s="31">
        <v>1388487.7720409078</v>
      </c>
      <c r="K164" s="27">
        <f t="shared" si="29"/>
        <v>4182096.8361485214</v>
      </c>
      <c r="L164" s="28">
        <f>K164/C164</f>
        <v>550.71067107565466</v>
      </c>
      <c r="M164" s="28"/>
      <c r="N164" s="526">
        <f t="shared" si="30"/>
        <v>-15185220.596937863</v>
      </c>
      <c r="O164" s="527">
        <f t="shared" si="31"/>
        <v>-0.78406421794873937</v>
      </c>
      <c r="P164" s="526">
        <f t="shared" si="32"/>
        <v>-1982.6205824346634</v>
      </c>
      <c r="Q164" s="46"/>
      <c r="R164" s="83">
        <f t="shared" si="33"/>
        <v>-0.80295483807321</v>
      </c>
      <c r="S164" s="83">
        <f t="shared" si="34"/>
        <v>-0.68588005800290541</v>
      </c>
      <c r="T164" s="110"/>
      <c r="U164" s="49"/>
      <c r="V164" s="29">
        <v>503</v>
      </c>
      <c r="W164" s="25" t="s">
        <v>162</v>
      </c>
      <c r="X164" s="88">
        <v>7645</v>
      </c>
      <c r="Y164" s="47">
        <v>10824556.59030924</v>
      </c>
      <c r="Z164" s="68">
        <v>4311364.7129284097</v>
      </c>
      <c r="AA164" s="82">
        <f t="shared" si="35"/>
        <v>15135921.303237651</v>
      </c>
      <c r="AB164" s="89">
        <v>-188851</v>
      </c>
      <c r="AC164" s="31">
        <v>4420247.1298487335</v>
      </c>
      <c r="AD164" s="27">
        <f t="shared" si="36"/>
        <v>19367317.433086384</v>
      </c>
      <c r="AE164" s="28">
        <f t="shared" si="37"/>
        <v>2533.3312535103182</v>
      </c>
    </row>
    <row r="165" spans="1:31" ht="14.4" x14ac:dyDescent="0.3">
      <c r="A165" s="29">
        <v>504</v>
      </c>
      <c r="B165" s="25" t="s">
        <v>163</v>
      </c>
      <c r="C165" s="88">
        <v>1816</v>
      </c>
      <c r="D165" s="47">
        <v>362473.6552333844</v>
      </c>
      <c r="E165" s="317">
        <v>-141250.1993991879</v>
      </c>
      <c r="F165" s="318">
        <v>32976.786553983286</v>
      </c>
      <c r="G165" s="68">
        <v>726185.50603969302</v>
      </c>
      <c r="H165" s="82">
        <f t="shared" si="38"/>
        <v>1088659.1612730774</v>
      </c>
      <c r="I165" s="89">
        <v>-500555</v>
      </c>
      <c r="J165" s="31">
        <v>379710.69621190929</v>
      </c>
      <c r="K165" s="27">
        <f t="shared" si="29"/>
        <v>967814.85748498666</v>
      </c>
      <c r="L165" s="28">
        <f>K165/C165</f>
        <v>532.93769685296627</v>
      </c>
      <c r="M165" s="28"/>
      <c r="N165" s="526">
        <f t="shared" si="30"/>
        <v>-4351142.8418824784</v>
      </c>
      <c r="O165" s="527">
        <f t="shared" si="31"/>
        <v>-0.81804426502581884</v>
      </c>
      <c r="P165" s="526">
        <f t="shared" si="32"/>
        <v>-2309.9044727715473</v>
      </c>
      <c r="Q165" s="46"/>
      <c r="R165" s="83">
        <f t="shared" si="33"/>
        <v>-0.76426809179088395</v>
      </c>
      <c r="S165" s="83">
        <f t="shared" si="34"/>
        <v>-0.68391788224549188</v>
      </c>
      <c r="T165" s="110"/>
      <c r="U165" s="49"/>
      <c r="V165" s="29">
        <v>504</v>
      </c>
      <c r="W165" s="25" t="s">
        <v>163</v>
      </c>
      <c r="X165" s="88">
        <v>1871</v>
      </c>
      <c r="Y165" s="47">
        <v>3337357.9318292332</v>
      </c>
      <c r="Z165" s="68">
        <v>1280850.8187118086</v>
      </c>
      <c r="AA165" s="82">
        <f t="shared" si="35"/>
        <v>4618208.7505410416</v>
      </c>
      <c r="AB165" s="89">
        <v>-500555</v>
      </c>
      <c r="AC165" s="31">
        <v>1201303.9488264238</v>
      </c>
      <c r="AD165" s="27">
        <f t="shared" si="36"/>
        <v>5318957.6993674655</v>
      </c>
      <c r="AE165" s="28">
        <f t="shared" si="37"/>
        <v>2842.8421696245136</v>
      </c>
    </row>
    <row r="166" spans="1:31" ht="14.4" x14ac:dyDescent="0.3">
      <c r="A166" s="29">
        <v>505</v>
      </c>
      <c r="B166" s="25" t="s">
        <v>164</v>
      </c>
      <c r="C166" s="88">
        <v>20837</v>
      </c>
      <c r="D166" s="47">
        <v>8030801.6240767259</v>
      </c>
      <c r="E166" s="317">
        <v>-2355276.1845408077</v>
      </c>
      <c r="F166" s="318">
        <v>-1345832.9120401235</v>
      </c>
      <c r="G166" s="68">
        <v>3781866.4582214472</v>
      </c>
      <c r="H166" s="82">
        <f t="shared" si="38"/>
        <v>11812668.082298173</v>
      </c>
      <c r="I166" s="89">
        <v>-2081499</v>
      </c>
      <c r="J166" s="31">
        <v>3016089.1845610105</v>
      </c>
      <c r="K166" s="27">
        <f t="shared" si="29"/>
        <v>12747258.266859183</v>
      </c>
      <c r="L166" s="28">
        <f>K166/C166</f>
        <v>611.76072692130265</v>
      </c>
      <c r="M166" s="28"/>
      <c r="N166" s="526">
        <f t="shared" si="30"/>
        <v>-22128725.303472616</v>
      </c>
      <c r="O166" s="527">
        <f t="shared" si="31"/>
        <v>-0.63449752632344447</v>
      </c>
      <c r="P166" s="526">
        <f t="shared" si="32"/>
        <v>-1066.3407776897639</v>
      </c>
      <c r="Q166" s="46"/>
      <c r="R166" s="83">
        <f t="shared" si="33"/>
        <v>-0.57100106872395484</v>
      </c>
      <c r="S166" s="83">
        <f t="shared" si="34"/>
        <v>-0.67989058651577872</v>
      </c>
      <c r="T166" s="110"/>
      <c r="U166" s="49"/>
      <c r="V166" s="29">
        <v>505</v>
      </c>
      <c r="W166" s="25" t="s">
        <v>164</v>
      </c>
      <c r="X166" s="88">
        <v>20783</v>
      </c>
      <c r="Y166" s="47">
        <v>23720458.659261502</v>
      </c>
      <c r="Z166" s="68">
        <v>3814966.772129959</v>
      </c>
      <c r="AA166" s="82">
        <f t="shared" si="35"/>
        <v>27535425.431391463</v>
      </c>
      <c r="AB166" s="89">
        <v>-2081499</v>
      </c>
      <c r="AC166" s="31">
        <v>9422057.1389403343</v>
      </c>
      <c r="AD166" s="27">
        <f t="shared" si="36"/>
        <v>34875983.570331797</v>
      </c>
      <c r="AE166" s="28">
        <f t="shared" si="37"/>
        <v>1678.1015046110665</v>
      </c>
    </row>
    <row r="167" spans="1:31" ht="14.4" x14ac:dyDescent="0.3">
      <c r="A167" s="29">
        <v>507</v>
      </c>
      <c r="B167" s="25" t="s">
        <v>165</v>
      </c>
      <c r="C167" s="88">
        <v>5635</v>
      </c>
      <c r="D167" s="47">
        <v>515828.10722020292</v>
      </c>
      <c r="E167" s="317">
        <v>158252.58510120588</v>
      </c>
      <c r="F167" s="318">
        <v>488550.39193206059</v>
      </c>
      <c r="G167" s="68">
        <v>483423.13692121301</v>
      </c>
      <c r="H167" s="82">
        <f t="shared" si="38"/>
        <v>999251.24414141593</v>
      </c>
      <c r="I167" s="89">
        <v>2781</v>
      </c>
      <c r="J167" s="31">
        <v>1081173.119823928</v>
      </c>
      <c r="K167" s="27">
        <f t="shared" si="29"/>
        <v>2083205.3639653439</v>
      </c>
      <c r="L167" s="28">
        <f>K167/C167</f>
        <v>369.69039289535829</v>
      </c>
      <c r="M167" s="28"/>
      <c r="N167" s="526">
        <f t="shared" si="30"/>
        <v>-18161116.485996407</v>
      </c>
      <c r="O167" s="527">
        <f t="shared" si="31"/>
        <v>-0.89709680672907899</v>
      </c>
      <c r="P167" s="526">
        <f t="shared" si="32"/>
        <v>-3196.9625052656265</v>
      </c>
      <c r="Q167" s="46"/>
      <c r="R167" s="83">
        <f t="shared" si="33"/>
        <v>-0.93995109122502341</v>
      </c>
      <c r="S167" s="83">
        <f t="shared" si="34"/>
        <v>-0.69975069603075202</v>
      </c>
      <c r="T167" s="110"/>
      <c r="U167" s="49"/>
      <c r="V167" s="29">
        <v>507</v>
      </c>
      <c r="W167" s="25" t="s">
        <v>165</v>
      </c>
      <c r="X167" s="88">
        <v>5676</v>
      </c>
      <c r="Y167" s="47">
        <v>13432352.921724623</v>
      </c>
      <c r="Z167" s="68">
        <v>3208269.9393159482</v>
      </c>
      <c r="AA167" s="82">
        <f t="shared" si="35"/>
        <v>16640622.861040572</v>
      </c>
      <c r="AB167" s="89">
        <v>2781</v>
      </c>
      <c r="AC167" s="31">
        <v>3600917.9889211776</v>
      </c>
      <c r="AD167" s="27">
        <f t="shared" si="36"/>
        <v>20244321.84996175</v>
      </c>
      <c r="AE167" s="28">
        <f t="shared" si="37"/>
        <v>3566.6528981609849</v>
      </c>
    </row>
    <row r="168" spans="1:31" ht="14.4" x14ac:dyDescent="0.3">
      <c r="A168" s="29">
        <v>508</v>
      </c>
      <c r="B168" s="25" t="s">
        <v>166</v>
      </c>
      <c r="C168" s="88">
        <v>9563</v>
      </c>
      <c r="D168" s="47">
        <v>-1287202.6908233415</v>
      </c>
      <c r="E168" s="317">
        <v>-380014.52889886691</v>
      </c>
      <c r="F168" s="318">
        <v>-287271.51896962296</v>
      </c>
      <c r="G168" s="68">
        <v>713970.86173865141</v>
      </c>
      <c r="H168" s="82">
        <f t="shared" si="38"/>
        <v>-573231.82908469008</v>
      </c>
      <c r="I168" s="465">
        <v>-1040593</v>
      </c>
      <c r="J168" s="31">
        <v>1625536.1056506336</v>
      </c>
      <c r="K168" s="27">
        <f t="shared" si="29"/>
        <v>11711.276565943379</v>
      </c>
      <c r="L168" s="28">
        <f>K168/C168</f>
        <v>1.2246446267848352</v>
      </c>
      <c r="M168" s="28"/>
      <c r="N168" s="526">
        <f t="shared" si="30"/>
        <v>-26415706.874188691</v>
      </c>
      <c r="O168" s="527">
        <f t="shared" si="31"/>
        <v>-0.99955685127850413</v>
      </c>
      <c r="P168" s="526">
        <f t="shared" si="32"/>
        <v>-2730.8562145435485</v>
      </c>
      <c r="Q168" s="46"/>
      <c r="R168" s="83">
        <f t="shared" si="33"/>
        <v>-1.0258988826860307</v>
      </c>
      <c r="S168" s="83">
        <f t="shared" si="34"/>
        <v>-0.6952816808988932</v>
      </c>
      <c r="T168" s="110"/>
      <c r="U168" s="49"/>
      <c r="V168" s="29">
        <v>508</v>
      </c>
      <c r="W168" s="25" t="s">
        <v>166</v>
      </c>
      <c r="X168" s="88">
        <v>9673</v>
      </c>
      <c r="Y168" s="47">
        <v>19182648.589956507</v>
      </c>
      <c r="Z168" s="68">
        <v>2950809.290598202</v>
      </c>
      <c r="AA168" s="82">
        <f t="shared" si="35"/>
        <v>22133457.88055471</v>
      </c>
      <c r="AB168" s="465">
        <v>-1040593</v>
      </c>
      <c r="AC168" s="31">
        <v>5334553.2701999247</v>
      </c>
      <c r="AD168" s="27">
        <f t="shared" si="36"/>
        <v>26427418.150754634</v>
      </c>
      <c r="AE168" s="28">
        <f t="shared" si="37"/>
        <v>2732.0808591703335</v>
      </c>
    </row>
    <row r="169" spans="1:31" ht="14.4" x14ac:dyDescent="0.3">
      <c r="A169" s="29">
        <v>529</v>
      </c>
      <c r="B169" s="25" t="s">
        <v>167</v>
      </c>
      <c r="C169" s="88">
        <v>19579</v>
      </c>
      <c r="D169" s="47">
        <v>8494075.3605442271</v>
      </c>
      <c r="E169" s="317">
        <v>3343010.2268073051</v>
      </c>
      <c r="F169" s="318">
        <v>674989.07294340711</v>
      </c>
      <c r="G169" s="68">
        <v>-694911.0654141102</v>
      </c>
      <c r="H169" s="82">
        <f t="shared" si="38"/>
        <v>7799164.2951301169</v>
      </c>
      <c r="I169" s="89">
        <v>-1063833</v>
      </c>
      <c r="J169" s="31">
        <v>2198663.5343960617</v>
      </c>
      <c r="K169" s="27">
        <f t="shared" si="29"/>
        <v>8933994.8295261785</v>
      </c>
      <c r="L169" s="28">
        <f>K169/C169</f>
        <v>456.30496090332389</v>
      </c>
      <c r="M169" s="28"/>
      <c r="N169" s="526">
        <f t="shared" si="30"/>
        <v>-11823810.771045677</v>
      </c>
      <c r="O169" s="527">
        <f t="shared" si="31"/>
        <v>-0.56960793441094482</v>
      </c>
      <c r="P169" s="526">
        <f t="shared" si="32"/>
        <v>-612.19792685967877</v>
      </c>
      <c r="Q169" s="46"/>
      <c r="R169" s="83">
        <f t="shared" si="33"/>
        <v>-0.46545998002411293</v>
      </c>
      <c r="S169" s="83">
        <f t="shared" si="34"/>
        <v>-0.69594833651236221</v>
      </c>
      <c r="T169" s="110"/>
      <c r="U169" s="49"/>
      <c r="V169" s="29">
        <v>529</v>
      </c>
      <c r="W169" s="25" t="s">
        <v>167</v>
      </c>
      <c r="X169" s="88">
        <v>19427</v>
      </c>
      <c r="Y169" s="47">
        <v>20078669.698025823</v>
      </c>
      <c r="Z169" s="68">
        <v>-5488248.0201841267</v>
      </c>
      <c r="AA169" s="82">
        <f t="shared" si="35"/>
        <v>14590421.677841697</v>
      </c>
      <c r="AB169" s="89">
        <v>-1063833</v>
      </c>
      <c r="AC169" s="31">
        <v>7231216.9227301572</v>
      </c>
      <c r="AD169" s="27">
        <f t="shared" si="36"/>
        <v>20757805.600571856</v>
      </c>
      <c r="AE169" s="28">
        <f t="shared" si="37"/>
        <v>1068.5028877630027</v>
      </c>
    </row>
    <row r="170" spans="1:31" ht="14.4" x14ac:dyDescent="0.3">
      <c r="A170" s="29">
        <v>531</v>
      </c>
      <c r="B170" s="25" t="s">
        <v>168</v>
      </c>
      <c r="C170" s="88">
        <v>5169</v>
      </c>
      <c r="D170" s="47">
        <v>-800070.21981981187</v>
      </c>
      <c r="E170" s="317">
        <v>-787538.65673347574</v>
      </c>
      <c r="F170" s="318">
        <v>-830255.32399992773</v>
      </c>
      <c r="G170" s="68">
        <v>2288885.8760460755</v>
      </c>
      <c r="H170" s="82">
        <f t="shared" si="38"/>
        <v>1488815.6562262636</v>
      </c>
      <c r="I170" s="89">
        <v>-181406</v>
      </c>
      <c r="J170" s="31">
        <v>865812.65369527671</v>
      </c>
      <c r="K170" s="27">
        <f t="shared" si="29"/>
        <v>2173222.3099215403</v>
      </c>
      <c r="L170" s="28">
        <f>K170/C170</f>
        <v>420.43379955920688</v>
      </c>
      <c r="M170" s="28"/>
      <c r="N170" s="526">
        <f t="shared" si="30"/>
        <v>-11248464.681286957</v>
      </c>
      <c r="O170" s="527">
        <f t="shared" si="31"/>
        <v>-0.83808128506162827</v>
      </c>
      <c r="P170" s="526">
        <f t="shared" si="32"/>
        <v>-2133.159615815317</v>
      </c>
      <c r="Q170" s="46"/>
      <c r="R170" s="83">
        <f t="shared" si="33"/>
        <v>-0.86203484387622642</v>
      </c>
      <c r="S170" s="83">
        <f t="shared" si="34"/>
        <v>-0.69208423326725144</v>
      </c>
      <c r="T170" s="110"/>
      <c r="U170" s="49"/>
      <c r="V170" s="29">
        <v>531</v>
      </c>
      <c r="W170" s="25" t="s">
        <v>168</v>
      </c>
      <c r="X170" s="88">
        <v>5256</v>
      </c>
      <c r="Y170" s="47">
        <v>7327372.6946266992</v>
      </c>
      <c r="Z170" s="68">
        <v>3463871.254610694</v>
      </c>
      <c r="AA170" s="82">
        <f t="shared" si="35"/>
        <v>10791243.949237393</v>
      </c>
      <c r="AB170" s="89">
        <v>-181406</v>
      </c>
      <c r="AC170" s="31">
        <v>2811849.0419711033</v>
      </c>
      <c r="AD170" s="27">
        <f t="shared" si="36"/>
        <v>13421686.991208497</v>
      </c>
      <c r="AE170" s="28">
        <f t="shared" si="37"/>
        <v>2553.5934153745238</v>
      </c>
    </row>
    <row r="171" spans="1:31" ht="14.4" x14ac:dyDescent="0.3">
      <c r="A171" s="29">
        <v>535</v>
      </c>
      <c r="B171" s="25" t="s">
        <v>169</v>
      </c>
      <c r="C171" s="88">
        <v>10396</v>
      </c>
      <c r="D171" s="47">
        <v>8368570.9341090918</v>
      </c>
      <c r="E171" s="317">
        <v>574701.71898707887</v>
      </c>
      <c r="F171" s="318">
        <v>-377368.61599576473</v>
      </c>
      <c r="G171" s="68">
        <v>6634385.3480902072</v>
      </c>
      <c r="H171" s="82">
        <f t="shared" si="38"/>
        <v>15002956.282199299</v>
      </c>
      <c r="I171" s="89">
        <v>-923772</v>
      </c>
      <c r="J171" s="31">
        <v>1895340.8656949583</v>
      </c>
      <c r="K171" s="27">
        <f t="shared" si="29"/>
        <v>15974525.147894258</v>
      </c>
      <c r="L171" s="28">
        <f>K171/C171</f>
        <v>1536.6030346185319</v>
      </c>
      <c r="M171" s="28"/>
      <c r="N171" s="526">
        <f t="shared" si="30"/>
        <v>-27683583.987266935</v>
      </c>
      <c r="O171" s="527">
        <f t="shared" si="31"/>
        <v>-0.63409947282786105</v>
      </c>
      <c r="P171" s="526">
        <f t="shared" si="32"/>
        <v>-2621.3121211111056</v>
      </c>
      <c r="Q171" s="46"/>
      <c r="R171" s="83">
        <f t="shared" si="33"/>
        <v>-0.60909285753445941</v>
      </c>
      <c r="S171" s="83">
        <f t="shared" si="34"/>
        <v>-0.69440012815265051</v>
      </c>
      <c r="T171" s="110"/>
      <c r="U171" s="49"/>
      <c r="V171" s="29">
        <v>535</v>
      </c>
      <c r="W171" s="25" t="s">
        <v>169</v>
      </c>
      <c r="X171" s="88">
        <v>10500</v>
      </c>
      <c r="Y171" s="47">
        <v>26901545.209932201</v>
      </c>
      <c r="Z171" s="68">
        <v>11478301.695837356</v>
      </c>
      <c r="AA171" s="82">
        <f t="shared" si="35"/>
        <v>38379846.905769557</v>
      </c>
      <c r="AB171" s="89">
        <v>-923772</v>
      </c>
      <c r="AC171" s="31">
        <v>6202034.2293916335</v>
      </c>
      <c r="AD171" s="27">
        <f t="shared" si="36"/>
        <v>43658109.135161191</v>
      </c>
      <c r="AE171" s="28">
        <f t="shared" si="37"/>
        <v>4157.9151557296373</v>
      </c>
    </row>
    <row r="172" spans="1:31" ht="14.4" x14ac:dyDescent="0.3">
      <c r="A172" s="29">
        <v>536</v>
      </c>
      <c r="B172" s="25" t="s">
        <v>170</v>
      </c>
      <c r="C172" s="88">
        <v>34884</v>
      </c>
      <c r="D172" s="47">
        <v>11556960.887957167</v>
      </c>
      <c r="E172" s="317">
        <v>-1932683.3145860049</v>
      </c>
      <c r="F172" s="318">
        <v>-1560017.5818199383</v>
      </c>
      <c r="G172" s="68">
        <v>5532851.8476673188</v>
      </c>
      <c r="H172" s="82">
        <f t="shared" si="38"/>
        <v>17089812.735624485</v>
      </c>
      <c r="I172" s="89">
        <v>-2186345</v>
      </c>
      <c r="J172" s="31">
        <v>4145007.254883951</v>
      </c>
      <c r="K172" s="27">
        <f t="shared" si="29"/>
        <v>19048474.990508437</v>
      </c>
      <c r="L172" s="28">
        <f>K172/C172</f>
        <v>546.05191464592474</v>
      </c>
      <c r="M172" s="28"/>
      <c r="N172" s="526">
        <f t="shared" si="30"/>
        <v>-32262393.309024118</v>
      </c>
      <c r="O172" s="527">
        <f t="shared" si="31"/>
        <v>-0.62876334738069573</v>
      </c>
      <c r="P172" s="526">
        <f t="shared" si="32"/>
        <v>-942.25497419073133</v>
      </c>
      <c r="Q172" s="46"/>
      <c r="R172" s="83">
        <f t="shared" si="33"/>
        <v>-0.5725084624340846</v>
      </c>
      <c r="S172" s="83">
        <f t="shared" si="34"/>
        <v>-0.69342233310216816</v>
      </c>
      <c r="T172" s="110"/>
      <c r="U172" s="49"/>
      <c r="V172" s="29">
        <v>536</v>
      </c>
      <c r="W172" s="25" t="s">
        <v>170</v>
      </c>
      <c r="X172" s="88">
        <v>34476</v>
      </c>
      <c r="Y172" s="47">
        <v>36910079.489771724</v>
      </c>
      <c r="Z172" s="68">
        <v>3066882.0026867962</v>
      </c>
      <c r="AA172" s="82">
        <f t="shared" si="35"/>
        <v>39976961.492458522</v>
      </c>
      <c r="AB172" s="89">
        <v>-2186345</v>
      </c>
      <c r="AC172" s="31">
        <v>13520251.807074031</v>
      </c>
      <c r="AD172" s="27">
        <f t="shared" si="36"/>
        <v>51310868.299532555</v>
      </c>
      <c r="AE172" s="28">
        <f t="shared" si="37"/>
        <v>1488.3068888366561</v>
      </c>
    </row>
    <row r="173" spans="1:31" ht="14.4" x14ac:dyDescent="0.3">
      <c r="A173" s="29">
        <v>538</v>
      </c>
      <c r="B173" s="25" t="s">
        <v>171</v>
      </c>
      <c r="C173" s="88">
        <v>4689</v>
      </c>
      <c r="D173" s="47">
        <v>2295777.9987406535</v>
      </c>
      <c r="E173" s="317">
        <v>-16138.004788234994</v>
      </c>
      <c r="F173" s="318">
        <v>-270075.92281577736</v>
      </c>
      <c r="G173" s="68">
        <v>1905713.5588014598</v>
      </c>
      <c r="H173" s="82">
        <f t="shared" si="38"/>
        <v>4201491.5575421136</v>
      </c>
      <c r="I173" s="89">
        <v>709852</v>
      </c>
      <c r="J173" s="31">
        <v>769306.48798882519</v>
      </c>
      <c r="K173" s="27">
        <f t="shared" si="29"/>
        <v>5680650.0455309385</v>
      </c>
      <c r="L173" s="28">
        <f>K173/C173</f>
        <v>1211.4843347261544</v>
      </c>
      <c r="M173" s="28"/>
      <c r="N173" s="526">
        <f t="shared" si="30"/>
        <v>-5256086.5481625972</v>
      </c>
      <c r="O173" s="527">
        <f t="shared" si="31"/>
        <v>-0.48059002821677366</v>
      </c>
      <c r="P173" s="526">
        <f t="shared" si="32"/>
        <v>-1118.9517602437018</v>
      </c>
      <c r="Q173" s="46"/>
      <c r="R173" s="83">
        <f t="shared" si="33"/>
        <v>-0.46063034425512972</v>
      </c>
      <c r="S173" s="83">
        <f t="shared" si="34"/>
        <v>-0.68435494127548124</v>
      </c>
      <c r="T173" s="110"/>
      <c r="U173" s="49"/>
      <c r="V173" s="29">
        <v>538</v>
      </c>
      <c r="W173" s="25" t="s">
        <v>171</v>
      </c>
      <c r="X173" s="88">
        <v>4693</v>
      </c>
      <c r="Y173" s="47">
        <v>5619302.2218877776</v>
      </c>
      <c r="Z173" s="68">
        <v>2170330.5703757163</v>
      </c>
      <c r="AA173" s="82">
        <f t="shared" si="35"/>
        <v>7789632.7922634939</v>
      </c>
      <c r="AB173" s="89">
        <v>709852</v>
      </c>
      <c r="AC173" s="31">
        <v>2437251.8014300438</v>
      </c>
      <c r="AD173" s="27">
        <f t="shared" si="36"/>
        <v>10936736.593693536</v>
      </c>
      <c r="AE173" s="28">
        <f t="shared" si="37"/>
        <v>2330.4360949698562</v>
      </c>
    </row>
    <row r="174" spans="1:31" ht="14.4" x14ac:dyDescent="0.3">
      <c r="A174" s="29">
        <v>541</v>
      </c>
      <c r="B174" s="25" t="s">
        <v>172</v>
      </c>
      <c r="C174" s="88">
        <v>9423</v>
      </c>
      <c r="D174" s="47">
        <v>8974746.7237649038</v>
      </c>
      <c r="E174" s="317">
        <v>4276856.7454230506</v>
      </c>
      <c r="F174" s="318">
        <v>3060051.0401437129</v>
      </c>
      <c r="G174" s="68">
        <v>4049020.9846479823</v>
      </c>
      <c r="H174" s="82">
        <f t="shared" si="38"/>
        <v>13023767.708412886</v>
      </c>
      <c r="I174" s="89">
        <v>-962239</v>
      </c>
      <c r="J174" s="31">
        <v>1924874.0076779313</v>
      </c>
      <c r="K174" s="27">
        <f t="shared" si="29"/>
        <v>13986402.716090817</v>
      </c>
      <c r="L174" s="28">
        <f>K174/C174</f>
        <v>1484.2834252457621</v>
      </c>
      <c r="M174" s="28"/>
      <c r="N174" s="526">
        <f t="shared" si="30"/>
        <v>-29469643.923257504</v>
      </c>
      <c r="O174" s="527">
        <f t="shared" si="31"/>
        <v>-0.67814829470873927</v>
      </c>
      <c r="P174" s="526">
        <f t="shared" si="32"/>
        <v>-3089.5558168706802</v>
      </c>
      <c r="Q174" s="46"/>
      <c r="R174" s="83">
        <f t="shared" si="33"/>
        <v>-0.65774924560663206</v>
      </c>
      <c r="S174" s="83">
        <f t="shared" si="34"/>
        <v>-0.69758432566868456</v>
      </c>
      <c r="T174" s="110"/>
      <c r="U174" s="49"/>
      <c r="V174" s="29">
        <v>541</v>
      </c>
      <c r="W174" s="25" t="s">
        <v>172</v>
      </c>
      <c r="X174" s="88">
        <v>9501</v>
      </c>
      <c r="Y174" s="47">
        <v>29745877.767233249</v>
      </c>
      <c r="Z174" s="68">
        <v>8307413.690070428</v>
      </c>
      <c r="AA174" s="82">
        <f t="shared" si="35"/>
        <v>38053291.457303673</v>
      </c>
      <c r="AB174" s="89">
        <v>-962239</v>
      </c>
      <c r="AC174" s="31">
        <v>6364994.1820446467</v>
      </c>
      <c r="AD174" s="27">
        <f t="shared" si="36"/>
        <v>43456046.639348321</v>
      </c>
      <c r="AE174" s="28">
        <f t="shared" si="37"/>
        <v>4573.8392421164426</v>
      </c>
    </row>
    <row r="175" spans="1:31" ht="14.4" x14ac:dyDescent="0.3">
      <c r="A175" s="29">
        <v>543</v>
      </c>
      <c r="B175" s="25" t="s">
        <v>173</v>
      </c>
      <c r="C175" s="88">
        <v>44127</v>
      </c>
      <c r="D175" s="47">
        <v>32116120.157879915</v>
      </c>
      <c r="E175" s="317">
        <v>2109894.9603322246</v>
      </c>
      <c r="F175" s="318">
        <v>1757903.6391449464</v>
      </c>
      <c r="G175" s="68">
        <v>483776.21044264978</v>
      </c>
      <c r="H175" s="82">
        <f t="shared" si="38"/>
        <v>32599896.368322566</v>
      </c>
      <c r="I175" s="465">
        <v>-6582196</v>
      </c>
      <c r="J175" s="31">
        <v>4879548.6052308148</v>
      </c>
      <c r="K175" s="27">
        <f t="shared" si="29"/>
        <v>30897248.973553382</v>
      </c>
      <c r="L175" s="28">
        <f>K175/C175</f>
        <v>700.18920328944591</v>
      </c>
      <c r="M175" s="28"/>
      <c r="N175" s="526">
        <f t="shared" si="30"/>
        <v>-13383955.718626343</v>
      </c>
      <c r="O175" s="527">
        <f t="shared" si="31"/>
        <v>-0.30224913282429317</v>
      </c>
      <c r="P175" s="526">
        <f t="shared" si="32"/>
        <v>-313.96934495917935</v>
      </c>
      <c r="Q175" s="46"/>
      <c r="R175" s="83">
        <f t="shared" si="33"/>
        <v>-7.3768164875156694E-2</v>
      </c>
      <c r="S175" s="83">
        <f t="shared" si="34"/>
        <v>-0.68854887688749855</v>
      </c>
      <c r="T175" s="110"/>
      <c r="U175" s="49"/>
      <c r="V175" s="29">
        <v>543</v>
      </c>
      <c r="W175" s="25" t="s">
        <v>173</v>
      </c>
      <c r="X175" s="88">
        <v>43663</v>
      </c>
      <c r="Y175" s="47">
        <v>41793914.170515276</v>
      </c>
      <c r="Z175" s="68">
        <v>-6597654.3011613498</v>
      </c>
      <c r="AA175" s="82">
        <f t="shared" si="35"/>
        <v>35196259.869353928</v>
      </c>
      <c r="AB175" s="465">
        <v>-6582196</v>
      </c>
      <c r="AC175" s="31">
        <v>15667140.822825795</v>
      </c>
      <c r="AD175" s="27">
        <f t="shared" si="36"/>
        <v>44281204.692179725</v>
      </c>
      <c r="AE175" s="28">
        <f t="shared" si="37"/>
        <v>1014.1585482486253</v>
      </c>
    </row>
    <row r="176" spans="1:31" ht="14.4" x14ac:dyDescent="0.3">
      <c r="A176" s="29">
        <v>545</v>
      </c>
      <c r="B176" s="25" t="s">
        <v>174</v>
      </c>
      <c r="C176" s="88">
        <v>9562</v>
      </c>
      <c r="D176" s="47">
        <v>9344389.4685319718</v>
      </c>
      <c r="E176" s="317">
        <v>550891.42780669406</v>
      </c>
      <c r="F176" s="318">
        <v>746691.99874247506</v>
      </c>
      <c r="G176" s="68">
        <v>2921332.3018036489</v>
      </c>
      <c r="H176" s="82">
        <f t="shared" si="38"/>
        <v>12265721.77033562</v>
      </c>
      <c r="I176" s="465">
        <v>376442</v>
      </c>
      <c r="J176" s="31">
        <v>2074604.3608763088</v>
      </c>
      <c r="K176" s="27">
        <f t="shared" si="29"/>
        <v>14716768.131211929</v>
      </c>
      <c r="L176" s="28">
        <f>K176/C176</f>
        <v>1539.0889072591433</v>
      </c>
      <c r="M176" s="28"/>
      <c r="N176" s="526">
        <f t="shared" si="30"/>
        <v>-22725007.912383929</v>
      </c>
      <c r="O176" s="527">
        <f t="shared" si="31"/>
        <v>-0.60694257360878789</v>
      </c>
      <c r="P176" s="526">
        <f t="shared" si="32"/>
        <v>-2378.2343866931333</v>
      </c>
      <c r="Q176" s="46"/>
      <c r="R176" s="83">
        <f t="shared" si="33"/>
        <v>-0.59417583283125674</v>
      </c>
      <c r="S176" s="83">
        <f t="shared" si="34"/>
        <v>-0.69674434818696984</v>
      </c>
      <c r="T176" s="110"/>
      <c r="U176" s="49"/>
      <c r="V176" s="29">
        <v>545</v>
      </c>
      <c r="W176" s="25" t="s">
        <v>174</v>
      </c>
      <c r="X176" s="88">
        <v>9558</v>
      </c>
      <c r="Y176" s="47">
        <v>23047748.230747186</v>
      </c>
      <c r="Z176" s="68">
        <v>7176478.8178984541</v>
      </c>
      <c r="AA176" s="82">
        <f t="shared" si="35"/>
        <v>30224227.048645638</v>
      </c>
      <c r="AB176" s="465">
        <v>376442</v>
      </c>
      <c r="AC176" s="31">
        <v>6841106.9949502191</v>
      </c>
      <c r="AD176" s="27">
        <f t="shared" si="36"/>
        <v>37441776.043595858</v>
      </c>
      <c r="AE176" s="28">
        <f t="shared" si="37"/>
        <v>3917.3232939522763</v>
      </c>
    </row>
    <row r="177" spans="1:31" ht="14.4" x14ac:dyDescent="0.3">
      <c r="A177" s="29">
        <v>560</v>
      </c>
      <c r="B177" s="25" t="s">
        <v>175</v>
      </c>
      <c r="C177" s="88">
        <v>15808</v>
      </c>
      <c r="D177" s="47">
        <v>5925008.5981184747</v>
      </c>
      <c r="E177" s="317">
        <v>428274.31573304441</v>
      </c>
      <c r="F177" s="318">
        <v>234720.7804247103</v>
      </c>
      <c r="G177" s="68">
        <v>6067922.6970609417</v>
      </c>
      <c r="H177" s="82">
        <f t="shared" si="38"/>
        <v>11992931.295179415</v>
      </c>
      <c r="I177" s="465">
        <v>-1911725</v>
      </c>
      <c r="J177" s="31">
        <v>2704988.632914634</v>
      </c>
      <c r="K177" s="27">
        <f t="shared" si="29"/>
        <v>12786194.92809405</v>
      </c>
      <c r="L177" s="28">
        <f>K177/C177</f>
        <v>808.8433026375285</v>
      </c>
      <c r="M177" s="28"/>
      <c r="N177" s="526">
        <f t="shared" si="30"/>
        <v>-25754864.212952562</v>
      </c>
      <c r="O177" s="527">
        <f t="shared" si="31"/>
        <v>-0.668244848142312</v>
      </c>
      <c r="P177" s="526">
        <f t="shared" si="32"/>
        <v>-1617.8699035736925</v>
      </c>
      <c r="Q177" s="46"/>
      <c r="R177" s="83">
        <f t="shared" si="33"/>
        <v>-0.62233575097936389</v>
      </c>
      <c r="S177" s="83">
        <f t="shared" si="34"/>
        <v>-0.68898332947555829</v>
      </c>
      <c r="T177" s="110"/>
      <c r="U177" s="49"/>
      <c r="V177" s="29">
        <v>560</v>
      </c>
      <c r="W177" s="25" t="s">
        <v>175</v>
      </c>
      <c r="X177" s="88">
        <v>15882</v>
      </c>
      <c r="Y177" s="47">
        <v>21829531.486926548</v>
      </c>
      <c r="Z177" s="68">
        <v>9926006.2063543014</v>
      </c>
      <c r="AA177" s="82">
        <f t="shared" si="35"/>
        <v>31755537.69328085</v>
      </c>
      <c r="AB177" s="465">
        <v>-1911725</v>
      </c>
      <c r="AC177" s="31">
        <v>8697246.4477657601</v>
      </c>
      <c r="AD177" s="27">
        <f t="shared" si="36"/>
        <v>38541059.141046613</v>
      </c>
      <c r="AE177" s="28">
        <f t="shared" si="37"/>
        <v>2426.7132062112209</v>
      </c>
    </row>
    <row r="178" spans="1:31" ht="14.4" x14ac:dyDescent="0.3">
      <c r="A178" s="29">
        <v>561</v>
      </c>
      <c r="B178" s="25" t="s">
        <v>176</v>
      </c>
      <c r="C178" s="88">
        <v>1337</v>
      </c>
      <c r="D178" s="47">
        <v>1288125.1205828164</v>
      </c>
      <c r="E178" s="317">
        <v>364167.75483977265</v>
      </c>
      <c r="F178" s="318">
        <v>318837.16988358827</v>
      </c>
      <c r="G178" s="68">
        <v>430201.28518737591</v>
      </c>
      <c r="H178" s="82">
        <f t="shared" si="38"/>
        <v>1718326.4057701924</v>
      </c>
      <c r="I178" s="89">
        <v>-296983</v>
      </c>
      <c r="J178" s="31">
        <v>274739.03408670292</v>
      </c>
      <c r="K178" s="27">
        <f t="shared" si="29"/>
        <v>1696082.4398568952</v>
      </c>
      <c r="L178" s="28">
        <f>K178/C178</f>
        <v>1268.5732534456959</v>
      </c>
      <c r="M178" s="28"/>
      <c r="N178" s="526">
        <f t="shared" si="30"/>
        <v>-2516672.37594862</v>
      </c>
      <c r="O178" s="527">
        <f t="shared" si="31"/>
        <v>-0.59739350757051135</v>
      </c>
      <c r="P178" s="526">
        <f t="shared" si="32"/>
        <v>-1889.4138648492933</v>
      </c>
      <c r="Q178" s="46"/>
      <c r="R178" s="83">
        <f t="shared" si="33"/>
        <v>-0.5234779670078904</v>
      </c>
      <c r="S178" s="83">
        <f t="shared" si="34"/>
        <v>-0.6960054729199876</v>
      </c>
      <c r="T178" s="110"/>
      <c r="U178" s="49"/>
      <c r="V178" s="29">
        <v>561</v>
      </c>
      <c r="W178" s="25" t="s">
        <v>176</v>
      </c>
      <c r="X178" s="88">
        <v>1334</v>
      </c>
      <c r="Y178" s="47">
        <v>2674266.9659150122</v>
      </c>
      <c r="Z178" s="68">
        <v>931707.75676616328</v>
      </c>
      <c r="AA178" s="82">
        <f t="shared" si="35"/>
        <v>3605974.7226811755</v>
      </c>
      <c r="AB178" s="89">
        <v>-296983</v>
      </c>
      <c r="AC178" s="31">
        <v>903763.09312433971</v>
      </c>
      <c r="AD178" s="27">
        <f t="shared" si="36"/>
        <v>4212754.8158055153</v>
      </c>
      <c r="AE178" s="28">
        <f t="shared" si="37"/>
        <v>3157.9871182949892</v>
      </c>
    </row>
    <row r="179" spans="1:31" ht="14.4" x14ac:dyDescent="0.3">
      <c r="A179" s="29">
        <v>562</v>
      </c>
      <c r="B179" s="25" t="s">
        <v>177</v>
      </c>
      <c r="C179" s="88">
        <v>8978</v>
      </c>
      <c r="D179" s="47">
        <v>747101.44761582813</v>
      </c>
      <c r="E179" s="317">
        <v>-396180.76684205449</v>
      </c>
      <c r="F179" s="318">
        <v>-355069.96669169812</v>
      </c>
      <c r="G179" s="68">
        <v>3188649.7488921038</v>
      </c>
      <c r="H179" s="82">
        <f t="shared" si="38"/>
        <v>3935751.1965079317</v>
      </c>
      <c r="I179" s="89">
        <v>-583528</v>
      </c>
      <c r="J179" s="31">
        <v>1647613.1023614616</v>
      </c>
      <c r="K179" s="27">
        <f t="shared" si="29"/>
        <v>4999836.2988693938</v>
      </c>
      <c r="L179" s="28">
        <f>K179/C179</f>
        <v>556.89867441182821</v>
      </c>
      <c r="M179" s="28"/>
      <c r="N179" s="526">
        <f t="shared" si="30"/>
        <v>-21438277.865029652</v>
      </c>
      <c r="O179" s="527">
        <f t="shared" si="31"/>
        <v>-0.81088528977998686</v>
      </c>
      <c r="P179" s="526">
        <f t="shared" si="32"/>
        <v>-2378.0607132323817</v>
      </c>
      <c r="Q179" s="46"/>
      <c r="R179" s="83">
        <f t="shared" si="33"/>
        <v>-0.81884427552257644</v>
      </c>
      <c r="S179" s="83">
        <f t="shared" si="34"/>
        <v>-0.68888613229786611</v>
      </c>
      <c r="T179" s="110"/>
      <c r="U179" s="49"/>
      <c r="V179" s="29">
        <v>562</v>
      </c>
      <c r="W179" s="25" t="s">
        <v>177</v>
      </c>
      <c r="X179" s="88">
        <v>9008</v>
      </c>
      <c r="Y179" s="47">
        <v>15882093.175475899</v>
      </c>
      <c r="Z179" s="68">
        <v>5843696.6545795258</v>
      </c>
      <c r="AA179" s="82">
        <f t="shared" si="35"/>
        <v>21725789.830055423</v>
      </c>
      <c r="AB179" s="89">
        <v>-583528</v>
      </c>
      <c r="AC179" s="31">
        <v>5295852.3338436233</v>
      </c>
      <c r="AD179" s="27">
        <f t="shared" si="36"/>
        <v>26438114.163899045</v>
      </c>
      <c r="AE179" s="28">
        <f t="shared" si="37"/>
        <v>2934.95938764421</v>
      </c>
    </row>
    <row r="180" spans="1:31" ht="14.4" x14ac:dyDescent="0.3">
      <c r="A180" s="29">
        <v>563</v>
      </c>
      <c r="B180" s="25" t="s">
        <v>178</v>
      </c>
      <c r="C180" s="88">
        <v>7102</v>
      </c>
      <c r="D180" s="47">
        <v>3104836.0519250142</v>
      </c>
      <c r="E180" s="317">
        <v>334342.85284304817</v>
      </c>
      <c r="F180" s="318">
        <v>-410221.65134159976</v>
      </c>
      <c r="G180" s="68">
        <v>3279800.9082341599</v>
      </c>
      <c r="H180" s="82">
        <f t="shared" si="38"/>
        <v>6384636.9601591742</v>
      </c>
      <c r="I180" s="89">
        <v>-345425</v>
      </c>
      <c r="J180" s="31">
        <v>1259181.6646857925</v>
      </c>
      <c r="K180" s="27">
        <f t="shared" si="29"/>
        <v>7298393.6248449665</v>
      </c>
      <c r="L180" s="28">
        <f>K180/C180</f>
        <v>1027.6532842642871</v>
      </c>
      <c r="M180" s="28"/>
      <c r="N180" s="526">
        <f t="shared" si="30"/>
        <v>-21655150.248871736</v>
      </c>
      <c r="O180" s="527">
        <f t="shared" si="31"/>
        <v>-0.7479274503778357</v>
      </c>
      <c r="P180" s="526">
        <f t="shared" si="32"/>
        <v>-3018.963609336929</v>
      </c>
      <c r="Q180" s="46"/>
      <c r="R180" s="83">
        <f t="shared" si="33"/>
        <v>-0.74642404145836228</v>
      </c>
      <c r="S180" s="83">
        <f t="shared" si="34"/>
        <v>-0.69441556293659268</v>
      </c>
      <c r="T180" s="110"/>
      <c r="U180" s="49"/>
      <c r="V180" s="29">
        <v>563</v>
      </c>
      <c r="W180" s="25" t="s">
        <v>178</v>
      </c>
      <c r="X180" s="88">
        <v>7155</v>
      </c>
      <c r="Y180" s="47">
        <v>19538795.420979727</v>
      </c>
      <c r="Z180" s="68">
        <v>5639604.7589048417</v>
      </c>
      <c r="AA180" s="82">
        <f t="shared" si="35"/>
        <v>25178400.179884568</v>
      </c>
      <c r="AB180" s="89">
        <v>-345425</v>
      </c>
      <c r="AC180" s="31">
        <v>4120568.6938321339</v>
      </c>
      <c r="AD180" s="27">
        <f t="shared" si="36"/>
        <v>28953543.873716701</v>
      </c>
      <c r="AE180" s="28">
        <f t="shared" si="37"/>
        <v>4046.6168936012159</v>
      </c>
    </row>
    <row r="181" spans="1:31" ht="14.4" x14ac:dyDescent="0.3">
      <c r="A181" s="29">
        <v>564</v>
      </c>
      <c r="B181" s="25" t="s">
        <v>179</v>
      </c>
      <c r="C181" s="88">
        <v>209551</v>
      </c>
      <c r="D181" s="47">
        <v>49240232.798500888</v>
      </c>
      <c r="E181" s="317">
        <v>-21811721.516549539</v>
      </c>
      <c r="F181" s="318">
        <v>-12134518.520710235</v>
      </c>
      <c r="G181" s="68">
        <v>41525548.434289366</v>
      </c>
      <c r="H181" s="82">
        <f t="shared" si="38"/>
        <v>90765781.232790262</v>
      </c>
      <c r="I181" s="465">
        <v>-1278103</v>
      </c>
      <c r="J181" s="31">
        <v>27928467.857892063</v>
      </c>
      <c r="K181" s="27">
        <f t="shared" si="29"/>
        <v>117416146.09068233</v>
      </c>
      <c r="L181" s="28">
        <f>K181/C181</f>
        <v>560.32252812290244</v>
      </c>
      <c r="M181" s="28"/>
      <c r="N181" s="526">
        <f t="shared" si="30"/>
        <v>-222381772.45753849</v>
      </c>
      <c r="O181" s="527">
        <f t="shared" si="31"/>
        <v>-0.65445301550892288</v>
      </c>
      <c r="P181" s="526">
        <f t="shared" si="32"/>
        <v>-1078.6242494228143</v>
      </c>
      <c r="Q181" s="46"/>
      <c r="R181" s="83">
        <f t="shared" si="33"/>
        <v>-0.63559121746117286</v>
      </c>
      <c r="S181" s="83">
        <f t="shared" si="34"/>
        <v>-0.6964270580318912</v>
      </c>
      <c r="T181" s="110"/>
      <c r="U181" s="49"/>
      <c r="V181" s="29">
        <v>564</v>
      </c>
      <c r="W181" s="25" t="s">
        <v>179</v>
      </c>
      <c r="X181" s="88">
        <v>207327</v>
      </c>
      <c r="Y181" s="47">
        <v>203967403.89103791</v>
      </c>
      <c r="Z181" s="68">
        <v>45109417.47541561</v>
      </c>
      <c r="AA181" s="82">
        <f t="shared" si="35"/>
        <v>249076821.36645353</v>
      </c>
      <c r="AB181" s="465">
        <v>-1278103</v>
      </c>
      <c r="AC181" s="31">
        <v>91999200.1817673</v>
      </c>
      <c r="AD181" s="27">
        <f t="shared" si="36"/>
        <v>339797918.54822081</v>
      </c>
      <c r="AE181" s="28">
        <f t="shared" si="37"/>
        <v>1638.9467775457167</v>
      </c>
    </row>
    <row r="182" spans="1:31" ht="14.4" x14ac:dyDescent="0.3">
      <c r="A182" s="29">
        <v>576</v>
      </c>
      <c r="B182" s="25" t="s">
        <v>180</v>
      </c>
      <c r="C182" s="88">
        <v>2813</v>
      </c>
      <c r="D182" s="47">
        <v>1485675.5299912903</v>
      </c>
      <c r="E182" s="317">
        <v>843287.56158048229</v>
      </c>
      <c r="F182" s="318">
        <v>740806.26782373502</v>
      </c>
      <c r="G182" s="68">
        <v>492496.88378296106</v>
      </c>
      <c r="H182" s="82">
        <f t="shared" si="38"/>
        <v>1978172.4137742515</v>
      </c>
      <c r="I182" s="89">
        <v>-246970</v>
      </c>
      <c r="J182" s="31">
        <v>609441.69196395355</v>
      </c>
      <c r="K182" s="27">
        <f t="shared" si="29"/>
        <v>2340644.1057382049</v>
      </c>
      <c r="L182" s="28">
        <f>K182/C182</f>
        <v>832.08108984650016</v>
      </c>
      <c r="M182" s="28"/>
      <c r="N182" s="526">
        <f t="shared" si="30"/>
        <v>-8701545.8520650528</v>
      </c>
      <c r="O182" s="527">
        <f t="shared" si="31"/>
        <v>-0.7880271834950523</v>
      </c>
      <c r="P182" s="526">
        <f t="shared" si="32"/>
        <v>-3027.4749946705424</v>
      </c>
      <c r="Q182" s="46"/>
      <c r="R182" s="83">
        <f t="shared" si="33"/>
        <v>-0.78742173329136411</v>
      </c>
      <c r="S182" s="83">
        <f t="shared" si="34"/>
        <v>-0.69275059803773797</v>
      </c>
      <c r="T182" s="110"/>
      <c r="U182" s="49"/>
      <c r="V182" s="29">
        <v>576</v>
      </c>
      <c r="W182" s="25" t="s">
        <v>180</v>
      </c>
      <c r="X182" s="88">
        <v>2861</v>
      </c>
      <c r="Y182" s="47">
        <v>7262165.1772561204</v>
      </c>
      <c r="Z182" s="68">
        <v>2043454.0866622131</v>
      </c>
      <c r="AA182" s="82">
        <f t="shared" si="35"/>
        <v>9305619.2639183328</v>
      </c>
      <c r="AB182" s="89">
        <v>-246970</v>
      </c>
      <c r="AC182" s="31">
        <v>1983540.6938849257</v>
      </c>
      <c r="AD182" s="27">
        <f t="shared" si="36"/>
        <v>11042189.957803259</v>
      </c>
      <c r="AE182" s="28">
        <f t="shared" si="37"/>
        <v>3859.5560845170426</v>
      </c>
    </row>
    <row r="183" spans="1:31" ht="14.4" x14ac:dyDescent="0.3">
      <c r="A183" s="29">
        <v>577</v>
      </c>
      <c r="B183" s="25" t="s">
        <v>181</v>
      </c>
      <c r="C183" s="88">
        <v>11041</v>
      </c>
      <c r="D183" s="47">
        <v>3982887.2276625223</v>
      </c>
      <c r="E183" s="317">
        <v>-448966.36443179456</v>
      </c>
      <c r="F183" s="318">
        <v>-708298.4577028089</v>
      </c>
      <c r="G183" s="68">
        <v>3363892.2125994349</v>
      </c>
      <c r="H183" s="82">
        <f t="shared" si="38"/>
        <v>7346779.4402619572</v>
      </c>
      <c r="I183" s="89">
        <v>134603</v>
      </c>
      <c r="J183" s="31">
        <v>1549091.397714773</v>
      </c>
      <c r="K183" s="27">
        <f t="shared" si="29"/>
        <v>9030473.8379767295</v>
      </c>
      <c r="L183" s="28">
        <f>K183/C183</f>
        <v>817.90361724270713</v>
      </c>
      <c r="M183" s="28"/>
      <c r="N183" s="526">
        <f t="shared" si="30"/>
        <v>-11065500.914044483</v>
      </c>
      <c r="O183" s="527">
        <f t="shared" si="31"/>
        <v>-0.5506327038419242</v>
      </c>
      <c r="P183" s="526">
        <f t="shared" si="32"/>
        <v>-1022.0501230998319</v>
      </c>
      <c r="Q183" s="46"/>
      <c r="R183" s="83">
        <f t="shared" si="33"/>
        <v>-0.51143379827910818</v>
      </c>
      <c r="S183" s="83">
        <f t="shared" si="34"/>
        <v>-0.68539615668318943</v>
      </c>
      <c r="T183" s="110"/>
      <c r="U183" s="49"/>
      <c r="V183" s="29">
        <v>577</v>
      </c>
      <c r="W183" s="25" t="s">
        <v>181</v>
      </c>
      <c r="X183" s="88">
        <v>10922</v>
      </c>
      <c r="Y183" s="47">
        <v>12081741.358423913</v>
      </c>
      <c r="Z183" s="68">
        <v>2955687.3756640577</v>
      </c>
      <c r="AA183" s="82">
        <f t="shared" si="35"/>
        <v>15037428.73408797</v>
      </c>
      <c r="AB183" s="89">
        <v>134603</v>
      </c>
      <c r="AC183" s="31">
        <v>4923943.017933243</v>
      </c>
      <c r="AD183" s="27">
        <f t="shared" si="36"/>
        <v>20095974.752021212</v>
      </c>
      <c r="AE183" s="28">
        <f t="shared" si="37"/>
        <v>1839.953740342539</v>
      </c>
    </row>
    <row r="184" spans="1:31" ht="14.4" x14ac:dyDescent="0.3">
      <c r="A184" s="29">
        <v>578</v>
      </c>
      <c r="B184" s="25" t="s">
        <v>182</v>
      </c>
      <c r="C184" s="88">
        <v>3183</v>
      </c>
      <c r="D184" s="47">
        <v>-111901.80096809776</v>
      </c>
      <c r="E184" s="317">
        <v>-382168.76131516322</v>
      </c>
      <c r="F184" s="318">
        <v>-314350.6664897523</v>
      </c>
      <c r="G184" s="68">
        <v>1607901.1795095094</v>
      </c>
      <c r="H184" s="82">
        <f t="shared" si="38"/>
        <v>1495999.3785414116</v>
      </c>
      <c r="I184" s="465">
        <v>3718</v>
      </c>
      <c r="J184" s="31">
        <v>662713.05076691741</v>
      </c>
      <c r="K184" s="27">
        <f t="shared" si="29"/>
        <v>2162430.4293083288</v>
      </c>
      <c r="L184" s="28">
        <f>K184/C184</f>
        <v>679.36865513928012</v>
      </c>
      <c r="M184" s="28"/>
      <c r="N184" s="526">
        <f t="shared" si="30"/>
        <v>-11529073.311352875</v>
      </c>
      <c r="O184" s="527">
        <f t="shared" si="31"/>
        <v>-0.84206041423439015</v>
      </c>
      <c r="P184" s="526">
        <f t="shared" si="32"/>
        <v>-3552.9354378008138</v>
      </c>
      <c r="Q184" s="46"/>
      <c r="R184" s="83">
        <f t="shared" si="33"/>
        <v>-0.87027456714998852</v>
      </c>
      <c r="S184" s="83">
        <f t="shared" si="34"/>
        <v>-0.69258237733552619</v>
      </c>
      <c r="T184" s="110"/>
      <c r="U184" s="49"/>
      <c r="V184" s="29">
        <v>578</v>
      </c>
      <c r="W184" s="25" t="s">
        <v>182</v>
      </c>
      <c r="X184" s="88">
        <v>3235</v>
      </c>
      <c r="Y184" s="47">
        <v>8327407.8849103861</v>
      </c>
      <c r="Z184" s="68">
        <v>3204635.9531786777</v>
      </c>
      <c r="AA184" s="82">
        <f t="shared" si="35"/>
        <v>11532043.838089064</v>
      </c>
      <c r="AB184" s="465">
        <v>3718</v>
      </c>
      <c r="AC184" s="31">
        <v>2155741.902572141</v>
      </c>
      <c r="AD184" s="27">
        <f t="shared" si="36"/>
        <v>13691503.740661204</v>
      </c>
      <c r="AE184" s="28">
        <f t="shared" si="37"/>
        <v>4232.3040929400941</v>
      </c>
    </row>
    <row r="185" spans="1:31" ht="14.4" x14ac:dyDescent="0.3">
      <c r="A185" s="29">
        <v>580</v>
      </c>
      <c r="B185" s="25" t="s">
        <v>183</v>
      </c>
      <c r="C185" s="88">
        <v>4567</v>
      </c>
      <c r="D185" s="47">
        <v>-637376.69903884304</v>
      </c>
      <c r="E185" s="317">
        <v>-403420.47707424039</v>
      </c>
      <c r="F185" s="318">
        <v>-25458.949048369486</v>
      </c>
      <c r="G185" s="68">
        <v>1665651.4678794798</v>
      </c>
      <c r="H185" s="82">
        <f t="shared" si="38"/>
        <v>1028274.7688406367</v>
      </c>
      <c r="I185" s="89">
        <v>-235989</v>
      </c>
      <c r="J185" s="31">
        <v>972960.20689920534</v>
      </c>
      <c r="K185" s="27">
        <f t="shared" si="29"/>
        <v>1765245.975739842</v>
      </c>
      <c r="L185" s="28">
        <f>K185/C185</f>
        <v>386.52200038095953</v>
      </c>
      <c r="M185" s="28"/>
      <c r="N185" s="526">
        <f t="shared" si="30"/>
        <v>-16680562.505218798</v>
      </c>
      <c r="O185" s="527">
        <f t="shared" si="31"/>
        <v>-0.90430097018723354</v>
      </c>
      <c r="P185" s="526">
        <f t="shared" si="32"/>
        <v>-3576.0576947766431</v>
      </c>
      <c r="Q185" s="46"/>
      <c r="R185" s="83">
        <f t="shared" si="33"/>
        <v>-0.93344007583253885</v>
      </c>
      <c r="S185" s="83">
        <f t="shared" si="34"/>
        <v>-0.69904788039346066</v>
      </c>
      <c r="T185" s="110"/>
      <c r="U185" s="49"/>
      <c r="V185" s="29">
        <v>580</v>
      </c>
      <c r="W185" s="25" t="s">
        <v>183</v>
      </c>
      <c r="X185" s="88">
        <v>4655</v>
      </c>
      <c r="Y185" s="47">
        <v>11984694.1677058</v>
      </c>
      <c r="Z185" s="68">
        <v>3464163.109438228</v>
      </c>
      <c r="AA185" s="82">
        <f t="shared" si="35"/>
        <v>15448857.277144028</v>
      </c>
      <c r="AB185" s="89">
        <v>-235989</v>
      </c>
      <c r="AC185" s="31">
        <v>3232940.2038146141</v>
      </c>
      <c r="AD185" s="27">
        <f t="shared" si="36"/>
        <v>18445808.480958641</v>
      </c>
      <c r="AE185" s="28">
        <f t="shared" si="37"/>
        <v>3962.5796951576026</v>
      </c>
    </row>
    <row r="186" spans="1:31" ht="14.4" x14ac:dyDescent="0.3">
      <c r="A186" s="29">
        <v>581</v>
      </c>
      <c r="B186" s="25" t="s">
        <v>184</v>
      </c>
      <c r="C186" s="88">
        <v>6286</v>
      </c>
      <c r="D186" s="47">
        <v>2765193.6021962124</v>
      </c>
      <c r="E186" s="317">
        <v>941744.12842739152</v>
      </c>
      <c r="F186" s="318">
        <v>547065.93433072336</v>
      </c>
      <c r="G186" s="68">
        <v>1998778.757962455</v>
      </c>
      <c r="H186" s="82">
        <f t="shared" si="38"/>
        <v>4763972.360158667</v>
      </c>
      <c r="I186" s="89">
        <v>-355742</v>
      </c>
      <c r="J186" s="31">
        <v>1195002.7952059824</v>
      </c>
      <c r="K186" s="27">
        <f t="shared" si="29"/>
        <v>5603233.1553646494</v>
      </c>
      <c r="L186" s="28">
        <f>K186/C186</f>
        <v>891.38293912896108</v>
      </c>
      <c r="M186" s="28"/>
      <c r="N186" s="526">
        <f t="shared" si="30"/>
        <v>-16417509.592411524</v>
      </c>
      <c r="O186" s="527">
        <f t="shared" si="31"/>
        <v>-0.74554749494403372</v>
      </c>
      <c r="P186" s="526">
        <f t="shared" si="32"/>
        <v>-2575.3586773345423</v>
      </c>
      <c r="Q186" s="46"/>
      <c r="R186" s="83">
        <f t="shared" si="33"/>
        <v>-0.74172367684740359</v>
      </c>
      <c r="S186" s="83">
        <f t="shared" si="34"/>
        <v>-0.69602324429568407</v>
      </c>
      <c r="T186" s="110"/>
      <c r="U186" s="49"/>
      <c r="V186" s="29">
        <v>581</v>
      </c>
      <c r="W186" s="25" t="s">
        <v>184</v>
      </c>
      <c r="X186" s="88">
        <v>6352</v>
      </c>
      <c r="Y186" s="47">
        <v>13921466.711457197</v>
      </c>
      <c r="Z186" s="68">
        <v>4523787.2011284549</v>
      </c>
      <c r="AA186" s="82">
        <f t="shared" si="35"/>
        <v>18445253.912585653</v>
      </c>
      <c r="AB186" s="89">
        <v>-355742</v>
      </c>
      <c r="AC186" s="31">
        <v>3931230.8351905197</v>
      </c>
      <c r="AD186" s="27">
        <f t="shared" si="36"/>
        <v>22020742.747776173</v>
      </c>
      <c r="AE186" s="28">
        <f t="shared" si="37"/>
        <v>3466.7416164635033</v>
      </c>
    </row>
    <row r="187" spans="1:31" ht="14.4" x14ac:dyDescent="0.3">
      <c r="A187" s="29">
        <v>583</v>
      </c>
      <c r="B187" s="25" t="s">
        <v>185</v>
      </c>
      <c r="C187" s="88">
        <v>924</v>
      </c>
      <c r="D187" s="47">
        <v>88827.171898936038</v>
      </c>
      <c r="E187" s="317">
        <v>-830585.9021620343</v>
      </c>
      <c r="F187" s="318">
        <v>133280.38066358719</v>
      </c>
      <c r="G187" s="68">
        <v>-16770.998943321913</v>
      </c>
      <c r="H187" s="82">
        <f t="shared" si="38"/>
        <v>72056.172955614122</v>
      </c>
      <c r="I187" s="89">
        <v>-156686</v>
      </c>
      <c r="J187" s="31">
        <v>191744.82374025264</v>
      </c>
      <c r="K187" s="27">
        <f t="shared" si="29"/>
        <v>107114.99669586676</v>
      </c>
      <c r="L187" s="28">
        <f>K187/C187</f>
        <v>115.9253210994229</v>
      </c>
      <c r="M187" s="28"/>
      <c r="N187" s="526">
        <f t="shared" si="30"/>
        <v>-5041088.6973650567</v>
      </c>
      <c r="O187" s="527">
        <f t="shared" si="31"/>
        <v>-0.97919371433973423</v>
      </c>
      <c r="P187" s="526">
        <f t="shared" si="32"/>
        <v>-5413.8316005557044</v>
      </c>
      <c r="Q187" s="46"/>
      <c r="R187" s="83">
        <f t="shared" si="33"/>
        <v>-0.98463659213703325</v>
      </c>
      <c r="S187" s="83">
        <f t="shared" si="34"/>
        <v>-0.68810476694337286</v>
      </c>
      <c r="T187" s="110"/>
      <c r="U187" s="49"/>
      <c r="V187" s="29">
        <v>583</v>
      </c>
      <c r="W187" s="25" t="s">
        <v>185</v>
      </c>
      <c r="X187" s="88">
        <v>931</v>
      </c>
      <c r="Y187" s="47">
        <v>4123386.3085221886</v>
      </c>
      <c r="Z187" s="68">
        <v>566730.20718291262</v>
      </c>
      <c r="AA187" s="82">
        <f t="shared" si="35"/>
        <v>4690116.5157051012</v>
      </c>
      <c r="AB187" s="89">
        <v>-156686</v>
      </c>
      <c r="AC187" s="31">
        <v>614773.17835582257</v>
      </c>
      <c r="AD187" s="27">
        <f t="shared" si="36"/>
        <v>5148203.6940609235</v>
      </c>
      <c r="AE187" s="28">
        <f t="shared" si="37"/>
        <v>5529.7569216551274</v>
      </c>
    </row>
    <row r="188" spans="1:31" ht="14.4" x14ac:dyDescent="0.3">
      <c r="A188" s="29">
        <v>584</v>
      </c>
      <c r="B188" s="25" t="s">
        <v>186</v>
      </c>
      <c r="C188" s="88">
        <v>2676</v>
      </c>
      <c r="D188" s="47">
        <v>3033825.7474369314</v>
      </c>
      <c r="E188" s="317">
        <v>-358138.30411396106</v>
      </c>
      <c r="F188" s="318">
        <v>-400787.21454349521</v>
      </c>
      <c r="G188" s="68">
        <v>1714780.8151387733</v>
      </c>
      <c r="H188" s="82">
        <f t="shared" si="38"/>
        <v>4748606.5625757044</v>
      </c>
      <c r="I188" s="89">
        <v>300087</v>
      </c>
      <c r="J188" s="31">
        <v>510506.26975170051</v>
      </c>
      <c r="K188" s="27">
        <f t="shared" si="29"/>
        <v>5559199.832327405</v>
      </c>
      <c r="L188" s="28">
        <f>K188/C188</f>
        <v>2077.4289358473111</v>
      </c>
      <c r="M188" s="28"/>
      <c r="N188" s="526">
        <f t="shared" si="30"/>
        <v>-8112410.2400127519</v>
      </c>
      <c r="O188" s="527">
        <f t="shared" si="31"/>
        <v>-0.59337636145909756</v>
      </c>
      <c r="P188" s="526">
        <f t="shared" si="32"/>
        <v>-2974.9029460226652</v>
      </c>
      <c r="Q188" s="46"/>
      <c r="R188" s="83">
        <f t="shared" si="33"/>
        <v>-0.59284776620081003</v>
      </c>
      <c r="S188" s="83">
        <f t="shared" si="34"/>
        <v>-0.70120451797439309</v>
      </c>
      <c r="T188" s="110"/>
      <c r="U188" s="49"/>
      <c r="V188" s="29">
        <v>584</v>
      </c>
      <c r="W188" s="25" t="s">
        <v>186</v>
      </c>
      <c r="X188" s="88">
        <v>2706</v>
      </c>
      <c r="Y188" s="47">
        <v>8186006.672659426</v>
      </c>
      <c r="Z188" s="68">
        <v>3476968.9133169637</v>
      </c>
      <c r="AA188" s="82">
        <f t="shared" si="35"/>
        <v>11662975.58597639</v>
      </c>
      <c r="AB188" s="89">
        <v>300087</v>
      </c>
      <c r="AC188" s="31">
        <v>1708547.4863637658</v>
      </c>
      <c r="AD188" s="27">
        <f t="shared" si="36"/>
        <v>13671610.072340157</v>
      </c>
      <c r="AE188" s="28">
        <f t="shared" si="37"/>
        <v>5052.3318818699763</v>
      </c>
    </row>
    <row r="189" spans="1:31" ht="14.4" x14ac:dyDescent="0.3">
      <c r="A189" s="29">
        <v>588</v>
      </c>
      <c r="B189" s="25" t="s">
        <v>187</v>
      </c>
      <c r="C189" s="88">
        <v>1644</v>
      </c>
      <c r="D189" s="47">
        <v>-574688.71736265719</v>
      </c>
      <c r="E189" s="317">
        <v>-440037.15890558279</v>
      </c>
      <c r="F189" s="318">
        <v>-238098.87565480359</v>
      </c>
      <c r="G189" s="68">
        <v>199981.16517767633</v>
      </c>
      <c r="H189" s="82">
        <f t="shared" si="38"/>
        <v>-374707.55218498083</v>
      </c>
      <c r="I189" s="89">
        <v>-353048</v>
      </c>
      <c r="J189" s="31">
        <v>370161.35410432197</v>
      </c>
      <c r="K189" s="27">
        <f t="shared" si="29"/>
        <v>-357594.19808065885</v>
      </c>
      <c r="L189" s="28">
        <f>K189/C189</f>
        <v>-217.51471902716474</v>
      </c>
      <c r="M189" s="28"/>
      <c r="N189" s="526">
        <f t="shared" si="30"/>
        <v>-6595889.805507455</v>
      </c>
      <c r="O189" s="527">
        <f t="shared" si="31"/>
        <v>-1.0573224195491693</v>
      </c>
      <c r="P189" s="526">
        <f t="shared" si="32"/>
        <v>-3989.1565614859287</v>
      </c>
      <c r="Q189" s="46"/>
      <c r="R189" s="83">
        <f t="shared" si="33"/>
        <v>-1.0699295625966236</v>
      </c>
      <c r="S189" s="83">
        <f t="shared" si="34"/>
        <v>-0.69978480465857418</v>
      </c>
      <c r="T189" s="110"/>
      <c r="U189" s="49"/>
      <c r="V189" s="29">
        <v>588</v>
      </c>
      <c r="W189" s="25" t="s">
        <v>187</v>
      </c>
      <c r="X189" s="88">
        <v>1654</v>
      </c>
      <c r="Y189" s="47">
        <v>4082892.1730430513</v>
      </c>
      <c r="Z189" s="68">
        <v>1275464.6973754852</v>
      </c>
      <c r="AA189" s="82">
        <f t="shared" si="35"/>
        <v>5358356.8704185365</v>
      </c>
      <c r="AB189" s="89">
        <v>-353048</v>
      </c>
      <c r="AC189" s="31">
        <v>1232986.7370082601</v>
      </c>
      <c r="AD189" s="27">
        <f t="shared" si="36"/>
        <v>6238295.6074267961</v>
      </c>
      <c r="AE189" s="28">
        <f t="shared" si="37"/>
        <v>3771.6418424587641</v>
      </c>
    </row>
    <row r="190" spans="1:31" ht="14.4" x14ac:dyDescent="0.3">
      <c r="A190" s="29">
        <v>592</v>
      </c>
      <c r="B190" s="25" t="s">
        <v>188</v>
      </c>
      <c r="C190" s="88">
        <v>3678</v>
      </c>
      <c r="D190" s="47">
        <v>3156646.5912877247</v>
      </c>
      <c r="E190" s="317">
        <v>700227.67995579506</v>
      </c>
      <c r="F190" s="318">
        <v>404739.96026244573</v>
      </c>
      <c r="G190" s="68">
        <v>1218230.8157067699</v>
      </c>
      <c r="H190" s="82">
        <f t="shared" si="38"/>
        <v>4374877.4069944946</v>
      </c>
      <c r="I190" s="89">
        <v>-80318</v>
      </c>
      <c r="J190" s="31">
        <v>674960.15148133598</v>
      </c>
      <c r="K190" s="27">
        <f t="shared" si="29"/>
        <v>4969519.5584758306</v>
      </c>
      <c r="L190" s="28">
        <f>K190/C190</f>
        <v>1351.1472426524824</v>
      </c>
      <c r="M190" s="28"/>
      <c r="N190" s="526">
        <f t="shared" si="30"/>
        <v>-5971993.8513293369</v>
      </c>
      <c r="O190" s="527">
        <f t="shared" si="31"/>
        <v>-0.54581058649323344</v>
      </c>
      <c r="P190" s="526">
        <f t="shared" si="32"/>
        <v>-1549.5721130752927</v>
      </c>
      <c r="Q190" s="46"/>
      <c r="R190" s="83">
        <f t="shared" si="33"/>
        <v>-0.50612959280687542</v>
      </c>
      <c r="S190" s="83">
        <f t="shared" si="34"/>
        <v>-0.68802114264874059</v>
      </c>
      <c r="T190" s="110"/>
      <c r="U190" s="49"/>
      <c r="V190" s="29">
        <v>592</v>
      </c>
      <c r="W190" s="25" t="s">
        <v>188</v>
      </c>
      <c r="X190" s="88">
        <v>3772</v>
      </c>
      <c r="Y190" s="47">
        <v>6164506.8689983198</v>
      </c>
      <c r="Z190" s="68">
        <v>2693844.1139220442</v>
      </c>
      <c r="AA190" s="82">
        <f t="shared" si="35"/>
        <v>8858350.9829203635</v>
      </c>
      <c r="AB190" s="89">
        <v>-80318</v>
      </c>
      <c r="AC190" s="31">
        <v>2163480.4268848039</v>
      </c>
      <c r="AD190" s="27">
        <f t="shared" si="36"/>
        <v>10941513.409805167</v>
      </c>
      <c r="AE190" s="28">
        <f t="shared" si="37"/>
        <v>2900.7193557277751</v>
      </c>
    </row>
    <row r="191" spans="1:31" ht="14.4" x14ac:dyDescent="0.3">
      <c r="A191" s="29">
        <v>593</v>
      </c>
      <c r="B191" s="25" t="s">
        <v>189</v>
      </c>
      <c r="C191" s="88">
        <v>17253</v>
      </c>
      <c r="D191" s="47">
        <v>-3630006.3919197675</v>
      </c>
      <c r="E191" s="317">
        <v>-1045970.4923668059</v>
      </c>
      <c r="F191" s="318">
        <v>-1306405.8758758213</v>
      </c>
      <c r="G191" s="68">
        <v>5335069.9790926017</v>
      </c>
      <c r="H191" s="82">
        <f t="shared" si="38"/>
        <v>1705063.5871728342</v>
      </c>
      <c r="I191" s="465">
        <v>-1993392</v>
      </c>
      <c r="J191" s="31">
        <v>3222417.474099562</v>
      </c>
      <c r="K191" s="27">
        <f t="shared" si="29"/>
        <v>2934089.0612723962</v>
      </c>
      <c r="L191" s="28">
        <f>K191/C191</f>
        <v>170.06254339954768</v>
      </c>
      <c r="M191" s="28"/>
      <c r="N191" s="526">
        <f t="shared" si="30"/>
        <v>-51978846.874628983</v>
      </c>
      <c r="O191" s="527">
        <f t="shared" si="31"/>
        <v>-0.94656834475764884</v>
      </c>
      <c r="P191" s="526">
        <f t="shared" si="32"/>
        <v>-2990.3942011127619</v>
      </c>
      <c r="Q191" s="46"/>
      <c r="R191" s="83">
        <f t="shared" si="33"/>
        <v>-0.9631371513117577</v>
      </c>
      <c r="S191" s="83">
        <f t="shared" si="34"/>
        <v>-0.69748448386211892</v>
      </c>
      <c r="T191" s="110"/>
      <c r="U191" s="49"/>
      <c r="V191" s="29">
        <v>593</v>
      </c>
      <c r="W191" s="25" t="s">
        <v>189</v>
      </c>
      <c r="X191" s="88">
        <v>17375</v>
      </c>
      <c r="Y191" s="47">
        <v>36002684.371838696</v>
      </c>
      <c r="Z191" s="68">
        <v>10251570.191962181</v>
      </c>
      <c r="AA191" s="82">
        <f t="shared" si="35"/>
        <v>46254254.563800879</v>
      </c>
      <c r="AB191" s="465">
        <v>-1993392</v>
      </c>
      <c r="AC191" s="31">
        <v>10652073.3721005</v>
      </c>
      <c r="AD191" s="27">
        <f t="shared" si="36"/>
        <v>54912935.935901381</v>
      </c>
      <c r="AE191" s="28">
        <f t="shared" si="37"/>
        <v>3160.4567445123098</v>
      </c>
    </row>
    <row r="192" spans="1:31" ht="14.4" x14ac:dyDescent="0.3">
      <c r="A192" s="29">
        <v>595</v>
      </c>
      <c r="B192" s="25" t="s">
        <v>190</v>
      </c>
      <c r="C192" s="88">
        <v>4269</v>
      </c>
      <c r="D192" s="47">
        <v>1978326.2545525241</v>
      </c>
      <c r="E192" s="317">
        <v>550834.59223135433</v>
      </c>
      <c r="F192" s="318">
        <v>87729.402139128491</v>
      </c>
      <c r="G192" s="68">
        <v>1866719.3469847667</v>
      </c>
      <c r="H192" s="82">
        <f t="shared" si="38"/>
        <v>3845045.601537291</v>
      </c>
      <c r="I192" s="465">
        <v>15364</v>
      </c>
      <c r="J192" s="31">
        <v>915166.41684054595</v>
      </c>
      <c r="K192" s="27">
        <f t="shared" si="29"/>
        <v>4775576.0183778368</v>
      </c>
      <c r="L192" s="28">
        <f>K192/C192</f>
        <v>1118.6638600088631</v>
      </c>
      <c r="M192" s="28"/>
      <c r="N192" s="526">
        <f t="shared" si="30"/>
        <v>-18024201.035244379</v>
      </c>
      <c r="O192" s="527">
        <f t="shared" si="31"/>
        <v>-0.79054286332948431</v>
      </c>
      <c r="P192" s="526">
        <f t="shared" si="32"/>
        <v>-4157.840896672973</v>
      </c>
      <c r="Q192" s="46"/>
      <c r="R192" s="83">
        <f t="shared" si="33"/>
        <v>-0.80538201408227106</v>
      </c>
      <c r="S192" s="83">
        <f t="shared" si="34"/>
        <v>-0.69771804719527752</v>
      </c>
      <c r="T192" s="110"/>
      <c r="U192" s="49"/>
      <c r="V192" s="29">
        <v>595</v>
      </c>
      <c r="W192" s="25" t="s">
        <v>190</v>
      </c>
      <c r="X192" s="88">
        <v>4321</v>
      </c>
      <c r="Y192" s="47">
        <v>15130743.764201233</v>
      </c>
      <c r="Z192" s="68">
        <v>4626143.4700686298</v>
      </c>
      <c r="AA192" s="82">
        <f t="shared" si="35"/>
        <v>19756887.234269865</v>
      </c>
      <c r="AB192" s="465">
        <v>15364</v>
      </c>
      <c r="AC192" s="31">
        <v>3027525.8193523507</v>
      </c>
      <c r="AD192" s="27">
        <f t="shared" si="36"/>
        <v>22799777.053622216</v>
      </c>
      <c r="AE192" s="28">
        <f t="shared" si="37"/>
        <v>5276.5047566818366</v>
      </c>
    </row>
    <row r="193" spans="1:31" ht="14.4" x14ac:dyDescent="0.3">
      <c r="A193" s="29">
        <v>598</v>
      </c>
      <c r="B193" s="25" t="s">
        <v>191</v>
      </c>
      <c r="C193" s="88">
        <v>19097</v>
      </c>
      <c r="D193" s="47">
        <v>4313736.728502579</v>
      </c>
      <c r="E193" s="317">
        <v>-3544871.6600922244</v>
      </c>
      <c r="F193" s="318">
        <v>-1489738.2939557391</v>
      </c>
      <c r="G193" s="68">
        <v>551768.72680174024</v>
      </c>
      <c r="H193" s="82">
        <f t="shared" si="38"/>
        <v>4865505.455304319</v>
      </c>
      <c r="I193" s="89">
        <v>2237859</v>
      </c>
      <c r="J193" s="31">
        <v>2923880.375971437</v>
      </c>
      <c r="K193" s="27">
        <f t="shared" si="29"/>
        <v>10027244.831275756</v>
      </c>
      <c r="L193" s="28">
        <f>K193/C193</f>
        <v>525.06911196919702</v>
      </c>
      <c r="M193" s="28"/>
      <c r="N193" s="526">
        <f t="shared" si="30"/>
        <v>-40059565.983857818</v>
      </c>
      <c r="O193" s="527">
        <f t="shared" si="31"/>
        <v>-0.79980268920923081</v>
      </c>
      <c r="P193" s="526">
        <f t="shared" si="32"/>
        <v>-2101.953379121413</v>
      </c>
      <c r="Q193" s="46"/>
      <c r="R193" s="83">
        <f t="shared" si="33"/>
        <v>-0.87242120158697034</v>
      </c>
      <c r="S193" s="83">
        <f t="shared" si="34"/>
        <v>-0.69893200844278947</v>
      </c>
      <c r="T193" s="110"/>
      <c r="U193" s="49"/>
      <c r="V193" s="29">
        <v>598</v>
      </c>
      <c r="W193" s="25" t="s">
        <v>191</v>
      </c>
      <c r="X193" s="88">
        <v>19066</v>
      </c>
      <c r="Y193" s="47">
        <v>34768928.411871612</v>
      </c>
      <c r="Z193" s="68">
        <v>3368328.8426802019</v>
      </c>
      <c r="AA193" s="82">
        <f t="shared" si="35"/>
        <v>38137257.254551813</v>
      </c>
      <c r="AB193" s="89">
        <v>2237859</v>
      </c>
      <c r="AC193" s="31">
        <v>9711694.5605817605</v>
      </c>
      <c r="AD193" s="27">
        <f t="shared" si="36"/>
        <v>50086810.815133572</v>
      </c>
      <c r="AE193" s="28">
        <f t="shared" si="37"/>
        <v>2627.0224910906099</v>
      </c>
    </row>
    <row r="194" spans="1:31" ht="14.4" x14ac:dyDescent="0.3">
      <c r="A194" s="29">
        <v>599</v>
      </c>
      <c r="B194" s="25" t="s">
        <v>192</v>
      </c>
      <c r="C194" s="88">
        <v>11172</v>
      </c>
      <c r="D194" s="47">
        <v>8364435.4892222071</v>
      </c>
      <c r="E194" s="317">
        <v>-2554467.4506620141</v>
      </c>
      <c r="F194" s="318">
        <v>-2285252.8109904737</v>
      </c>
      <c r="G194" s="68">
        <v>5052877.3708824301</v>
      </c>
      <c r="H194" s="82">
        <f t="shared" si="38"/>
        <v>13417312.860104637</v>
      </c>
      <c r="I194" s="89">
        <v>-853420</v>
      </c>
      <c r="J194" s="31">
        <v>1924032.0732917667</v>
      </c>
      <c r="K194" s="27">
        <f t="shared" si="29"/>
        <v>14487924.933396405</v>
      </c>
      <c r="L194" s="28">
        <f>K194/C194</f>
        <v>1296.8067430537419</v>
      </c>
      <c r="M194" s="28"/>
      <c r="N194" s="526">
        <f t="shared" si="30"/>
        <v>-17335651.814870514</v>
      </c>
      <c r="O194" s="527">
        <f t="shared" si="31"/>
        <v>-0.54474240755526004</v>
      </c>
      <c r="P194" s="526">
        <f t="shared" si="32"/>
        <v>-1551.1954717544661</v>
      </c>
      <c r="Q194" s="46"/>
      <c r="R194" s="83">
        <f t="shared" si="33"/>
        <v>-0.49099900515697015</v>
      </c>
      <c r="S194" s="83">
        <f t="shared" si="34"/>
        <v>-0.69541539170777888</v>
      </c>
      <c r="T194" s="110"/>
      <c r="U194" s="49"/>
      <c r="V194" s="29">
        <v>599</v>
      </c>
      <c r="W194" s="25" t="s">
        <v>192</v>
      </c>
      <c r="X194" s="88">
        <v>11174</v>
      </c>
      <c r="Y194" s="47">
        <v>17807551.219590176</v>
      </c>
      <c r="Z194" s="68">
        <v>8552540.4031037744</v>
      </c>
      <c r="AA194" s="82">
        <f t="shared" si="35"/>
        <v>26360091.622693948</v>
      </c>
      <c r="AB194" s="89">
        <v>-853420</v>
      </c>
      <c r="AC194" s="31">
        <v>6316905.1255729692</v>
      </c>
      <c r="AD194" s="27">
        <f t="shared" si="36"/>
        <v>31823576.748266917</v>
      </c>
      <c r="AE194" s="28">
        <f t="shared" si="37"/>
        <v>2848.002214808208</v>
      </c>
    </row>
    <row r="195" spans="1:31" ht="14.4" x14ac:dyDescent="0.3">
      <c r="A195" s="29">
        <v>601</v>
      </c>
      <c r="B195" s="25" t="s">
        <v>193</v>
      </c>
      <c r="C195" s="88">
        <v>3873</v>
      </c>
      <c r="D195" s="47">
        <v>3663974.1278468962</v>
      </c>
      <c r="E195" s="317">
        <v>1241476.9640137814</v>
      </c>
      <c r="F195" s="318">
        <v>769734.45538456447</v>
      </c>
      <c r="G195" s="68">
        <v>1416109.7956984185</v>
      </c>
      <c r="H195" s="82">
        <f t="shared" si="38"/>
        <v>5080083.9235453149</v>
      </c>
      <c r="I195" s="89">
        <v>419846</v>
      </c>
      <c r="J195" s="31">
        <v>823460.33243656938</v>
      </c>
      <c r="K195" s="27">
        <f t="shared" si="29"/>
        <v>6323390.255981884</v>
      </c>
      <c r="L195" s="28">
        <f>K195/C195</f>
        <v>1632.6853230007446</v>
      </c>
      <c r="M195" s="28"/>
      <c r="N195" s="526">
        <f t="shared" si="30"/>
        <v>-12851855.88024193</v>
      </c>
      <c r="O195" s="527">
        <f t="shared" si="31"/>
        <v>-0.67023159905955965</v>
      </c>
      <c r="P195" s="526">
        <f t="shared" si="32"/>
        <v>-3245.2709568832079</v>
      </c>
      <c r="Q195" s="46"/>
      <c r="R195" s="83">
        <f t="shared" si="33"/>
        <v>-0.68276180503598516</v>
      </c>
      <c r="S195" s="83">
        <f t="shared" si="34"/>
        <v>-0.69967872331156222</v>
      </c>
      <c r="T195" s="110"/>
      <c r="U195" s="49"/>
      <c r="V195" s="29">
        <v>601</v>
      </c>
      <c r="W195" s="25" t="s">
        <v>193</v>
      </c>
      <c r="X195" s="88">
        <v>3931</v>
      </c>
      <c r="Y195" s="47">
        <v>12223106.609280765</v>
      </c>
      <c r="Z195" s="68">
        <v>3790362.1475994163</v>
      </c>
      <c r="AA195" s="82">
        <f t="shared" si="35"/>
        <v>16013468.756880181</v>
      </c>
      <c r="AB195" s="89">
        <v>419846</v>
      </c>
      <c r="AC195" s="31">
        <v>2741931.3793436345</v>
      </c>
      <c r="AD195" s="27">
        <f t="shared" si="36"/>
        <v>19175246.136223815</v>
      </c>
      <c r="AE195" s="28">
        <f t="shared" si="37"/>
        <v>4877.9562798839524</v>
      </c>
    </row>
    <row r="196" spans="1:31" ht="14.4" x14ac:dyDescent="0.3">
      <c r="A196" s="29">
        <v>604</v>
      </c>
      <c r="B196" s="25" t="s">
        <v>194</v>
      </c>
      <c r="C196" s="88">
        <v>20206</v>
      </c>
      <c r="D196" s="47">
        <v>18115721.675777659</v>
      </c>
      <c r="E196" s="317">
        <v>4126406.0276300306</v>
      </c>
      <c r="F196" s="318">
        <v>2326307.6639125608</v>
      </c>
      <c r="G196" s="68">
        <v>-159103.43868960792</v>
      </c>
      <c r="H196" s="82">
        <f t="shared" si="38"/>
        <v>17956618.237088051</v>
      </c>
      <c r="I196" s="89">
        <v>-2325320</v>
      </c>
      <c r="J196" s="31">
        <v>1985116.5373663541</v>
      </c>
      <c r="K196" s="27">
        <f t="shared" si="29"/>
        <v>17616414.774454404</v>
      </c>
      <c r="L196" s="28">
        <f>K196/C196</f>
        <v>871.84077870208864</v>
      </c>
      <c r="M196" s="28"/>
      <c r="N196" s="526">
        <f t="shared" si="30"/>
        <v>-1769915.5194922648</v>
      </c>
      <c r="O196" s="527">
        <f t="shared" si="31"/>
        <v>-9.1297088858788109E-2</v>
      </c>
      <c r="P196" s="526">
        <f t="shared" si="32"/>
        <v>-107.11848474015085</v>
      </c>
      <c r="Q196" s="46"/>
      <c r="R196" s="83">
        <f t="shared" si="33"/>
        <v>0.19283754848581447</v>
      </c>
      <c r="S196" s="83">
        <f t="shared" si="34"/>
        <v>-0.70184270562233053</v>
      </c>
      <c r="T196" s="110"/>
      <c r="U196" s="49"/>
      <c r="V196" s="29">
        <v>604</v>
      </c>
      <c r="W196" s="25" t="s">
        <v>194</v>
      </c>
      <c r="X196" s="88">
        <v>19803</v>
      </c>
      <c r="Y196" s="47">
        <v>18300992.00549088</v>
      </c>
      <c r="Z196" s="68">
        <v>-3247292.3127857465</v>
      </c>
      <c r="AA196" s="82">
        <f t="shared" si="35"/>
        <v>15053699.692705134</v>
      </c>
      <c r="AB196" s="89">
        <v>-2325320</v>
      </c>
      <c r="AC196" s="31">
        <v>6657950.6012415364</v>
      </c>
      <c r="AD196" s="27">
        <f t="shared" si="36"/>
        <v>19386330.293946669</v>
      </c>
      <c r="AE196" s="28">
        <f t="shared" si="37"/>
        <v>978.95926344223949</v>
      </c>
    </row>
    <row r="197" spans="1:31" ht="14.4" x14ac:dyDescent="0.3">
      <c r="A197" s="29">
        <v>607</v>
      </c>
      <c r="B197" s="25" t="s">
        <v>195</v>
      </c>
      <c r="C197" s="88">
        <v>4161</v>
      </c>
      <c r="D197" s="47">
        <v>1220976.0716672286</v>
      </c>
      <c r="E197" s="317">
        <v>225680.48616045047</v>
      </c>
      <c r="F197" s="318">
        <v>347163.63301868807</v>
      </c>
      <c r="G197" s="68">
        <v>2452903.8428807072</v>
      </c>
      <c r="H197" s="82">
        <f t="shared" si="38"/>
        <v>3673879.9145479361</v>
      </c>
      <c r="I197" s="89">
        <v>-585937</v>
      </c>
      <c r="J197" s="31">
        <v>910050.90823956067</v>
      </c>
      <c r="K197" s="27">
        <f t="shared" si="29"/>
        <v>3997993.8227874967</v>
      </c>
      <c r="L197" s="28">
        <f>K197/C197</f>
        <v>960.82523979512052</v>
      </c>
      <c r="M197" s="28"/>
      <c r="N197" s="526">
        <f t="shared" si="30"/>
        <v>-12692462.80504564</v>
      </c>
      <c r="O197" s="527">
        <f t="shared" si="31"/>
        <v>-0.76046228620729217</v>
      </c>
      <c r="P197" s="526">
        <f t="shared" si="32"/>
        <v>-3012.1470591415937</v>
      </c>
      <c r="Q197" s="46"/>
      <c r="R197" s="83">
        <f t="shared" si="33"/>
        <v>-0.74346466027118829</v>
      </c>
      <c r="S197" s="83">
        <f t="shared" si="34"/>
        <v>-0.69205601189844246</v>
      </c>
      <c r="T197" s="110"/>
      <c r="U197" s="49"/>
      <c r="V197" s="29">
        <v>607</v>
      </c>
      <c r="W197" s="25" t="s">
        <v>195</v>
      </c>
      <c r="X197" s="88">
        <v>4201</v>
      </c>
      <c r="Y197" s="47">
        <v>9494787.9070296343</v>
      </c>
      <c r="Z197" s="68">
        <v>4826357.5477512237</v>
      </c>
      <c r="AA197" s="82">
        <f t="shared" si="35"/>
        <v>14321145.454780858</v>
      </c>
      <c r="AB197" s="89">
        <v>-585937</v>
      </c>
      <c r="AC197" s="31">
        <v>2955248.1730522797</v>
      </c>
      <c r="AD197" s="27">
        <f t="shared" si="36"/>
        <v>16690456.627833137</v>
      </c>
      <c r="AE197" s="28">
        <f t="shared" si="37"/>
        <v>3972.9722989367142</v>
      </c>
    </row>
    <row r="198" spans="1:31" ht="14.4" x14ac:dyDescent="0.3">
      <c r="A198" s="29">
        <v>608</v>
      </c>
      <c r="B198" s="25" t="s">
        <v>196</v>
      </c>
      <c r="C198" s="88">
        <v>2013</v>
      </c>
      <c r="D198" s="47">
        <v>703299.5939722535</v>
      </c>
      <c r="E198" s="317">
        <v>212942.6898763139</v>
      </c>
      <c r="F198" s="318">
        <v>113798.98466249046</v>
      </c>
      <c r="G198" s="68">
        <v>883440.71655893268</v>
      </c>
      <c r="H198" s="82">
        <f t="shared" si="38"/>
        <v>1586740.3105311862</v>
      </c>
      <c r="I198" s="465">
        <v>463666</v>
      </c>
      <c r="J198" s="31">
        <v>407915.89224358916</v>
      </c>
      <c r="K198" s="27">
        <f t="shared" si="29"/>
        <v>2458322.2027747752</v>
      </c>
      <c r="L198" s="28">
        <f>K198/C198</f>
        <v>1221.2231509064954</v>
      </c>
      <c r="M198" s="28"/>
      <c r="N198" s="526">
        <f t="shared" si="30"/>
        <v>-5502486.954358045</v>
      </c>
      <c r="O198" s="527">
        <f t="shared" si="31"/>
        <v>-0.69119694314338154</v>
      </c>
      <c r="P198" s="526">
        <f t="shared" si="32"/>
        <v>-2637.6276281205623</v>
      </c>
      <c r="Q198" s="46"/>
      <c r="R198" s="83">
        <f t="shared" si="33"/>
        <v>-0.74271108771634564</v>
      </c>
      <c r="S198" s="83">
        <f t="shared" si="34"/>
        <v>-0.69329385167679392</v>
      </c>
      <c r="T198" s="110"/>
      <c r="U198" s="49"/>
      <c r="V198" s="29">
        <v>608</v>
      </c>
      <c r="W198" s="25" t="s">
        <v>196</v>
      </c>
      <c r="X198" s="88">
        <v>2063</v>
      </c>
      <c r="Y198" s="47">
        <v>4334698.4134449093</v>
      </c>
      <c r="Z198" s="68">
        <v>1832455.4543511728</v>
      </c>
      <c r="AA198" s="82">
        <f t="shared" si="35"/>
        <v>6167153.867796082</v>
      </c>
      <c r="AB198" s="465">
        <v>463666</v>
      </c>
      <c r="AC198" s="31">
        <v>1329989.2893367384</v>
      </c>
      <c r="AD198" s="27">
        <f t="shared" si="36"/>
        <v>7960809.1571328202</v>
      </c>
      <c r="AE198" s="28">
        <f t="shared" si="37"/>
        <v>3858.8507790270578</v>
      </c>
    </row>
    <row r="199" spans="1:31" ht="14.4" x14ac:dyDescent="0.3">
      <c r="A199" s="29">
        <v>609</v>
      </c>
      <c r="B199" s="25" t="s">
        <v>197</v>
      </c>
      <c r="C199" s="88">
        <v>83482</v>
      </c>
      <c r="D199" s="47">
        <v>-4259214.9735666122</v>
      </c>
      <c r="E199" s="317">
        <v>-10473797.254036156</v>
      </c>
      <c r="F199" s="318">
        <v>-1578497.5974366355</v>
      </c>
      <c r="G199" s="68">
        <v>24242978.423401158</v>
      </c>
      <c r="H199" s="82">
        <f t="shared" si="38"/>
        <v>19983763.449834548</v>
      </c>
      <c r="I199" s="89">
        <v>-5604125</v>
      </c>
      <c r="J199" s="31">
        <v>12988717.15409719</v>
      </c>
      <c r="K199" s="27">
        <f t="shared" si="29"/>
        <v>27368355.60393174</v>
      </c>
      <c r="L199" s="28">
        <f>K199/C199</f>
        <v>327.83540887774296</v>
      </c>
      <c r="M199" s="28"/>
      <c r="N199" s="526">
        <f t="shared" si="30"/>
        <v>-155504578.99787271</v>
      </c>
      <c r="O199" s="527">
        <f t="shared" si="31"/>
        <v>-0.85034222990118913</v>
      </c>
      <c r="P199" s="526">
        <f t="shared" si="32"/>
        <v>-1857.4441499603197</v>
      </c>
      <c r="Q199" s="46"/>
      <c r="R199" s="83">
        <f t="shared" si="33"/>
        <v>-0.86288300281310382</v>
      </c>
      <c r="S199" s="83">
        <f t="shared" si="34"/>
        <v>-0.69606112775430318</v>
      </c>
      <c r="T199" s="110"/>
      <c r="U199" s="49"/>
      <c r="V199" s="29">
        <v>609</v>
      </c>
      <c r="W199" s="25" t="s">
        <v>197</v>
      </c>
      <c r="X199" s="88">
        <v>83684</v>
      </c>
      <c r="Y199" s="47">
        <v>109962821.52919054</v>
      </c>
      <c r="Z199" s="68">
        <v>35779601.801418461</v>
      </c>
      <c r="AA199" s="82">
        <f t="shared" si="35"/>
        <v>145742423.33060899</v>
      </c>
      <c r="AB199" s="89">
        <v>-5604125</v>
      </c>
      <c r="AC199" s="31">
        <v>42734636.271195434</v>
      </c>
      <c r="AD199" s="27">
        <f t="shared" si="36"/>
        <v>182872934.60180444</v>
      </c>
      <c r="AE199" s="28">
        <f t="shared" si="37"/>
        <v>2185.2795588380627</v>
      </c>
    </row>
    <row r="200" spans="1:31" ht="14.4" x14ac:dyDescent="0.3">
      <c r="A200" s="29">
        <v>611</v>
      </c>
      <c r="B200" s="25" t="s">
        <v>198</v>
      </c>
      <c r="C200" s="88">
        <v>5066</v>
      </c>
      <c r="D200" s="47">
        <v>3268743.6110795513</v>
      </c>
      <c r="E200" s="317">
        <v>202651.87123917049</v>
      </c>
      <c r="F200" s="317">
        <v>37990.649593068498</v>
      </c>
      <c r="G200" s="68">
        <v>1424728.6116799673</v>
      </c>
      <c r="H200" s="82">
        <f t="shared" si="38"/>
        <v>4693472.2227595188</v>
      </c>
      <c r="I200" s="89">
        <v>-1287903</v>
      </c>
      <c r="J200" s="31">
        <v>721387.36197038833</v>
      </c>
      <c r="K200" s="27">
        <f t="shared" si="29"/>
        <v>4126956.5847299071</v>
      </c>
      <c r="L200" s="28">
        <f>K200/C200</f>
        <v>814.63809410381111</v>
      </c>
      <c r="M200" s="28"/>
      <c r="N200" s="526">
        <f t="shared" si="30"/>
        <v>-2119273.4134692969</v>
      </c>
      <c r="O200" s="527">
        <f t="shared" si="31"/>
        <v>-0.33928840501875307</v>
      </c>
      <c r="P200" s="526">
        <f t="shared" si="32"/>
        <v>-417.35993315441453</v>
      </c>
      <c r="Q200" s="46"/>
      <c r="R200" s="83">
        <f t="shared" si="33"/>
        <v>-0.11130667894912216</v>
      </c>
      <c r="S200" s="83">
        <f t="shared" si="34"/>
        <v>-0.67978398983442823</v>
      </c>
      <c r="T200" s="110"/>
      <c r="U200" s="49"/>
      <c r="V200" s="29">
        <v>611</v>
      </c>
      <c r="W200" s="25" t="s">
        <v>198</v>
      </c>
      <c r="X200" s="88">
        <v>5070</v>
      </c>
      <c r="Y200" s="47">
        <v>4375922.0765835308</v>
      </c>
      <c r="Z200" s="68">
        <v>905396.13700391725</v>
      </c>
      <c r="AA200" s="82">
        <f t="shared" si="35"/>
        <v>5281318.213587448</v>
      </c>
      <c r="AB200" s="89">
        <v>-1287903</v>
      </c>
      <c r="AC200" s="31">
        <v>2252814.784611756</v>
      </c>
      <c r="AD200" s="27">
        <f t="shared" si="36"/>
        <v>6246229.998199204</v>
      </c>
      <c r="AE200" s="28">
        <f t="shared" si="37"/>
        <v>1231.9980272582256</v>
      </c>
    </row>
    <row r="201" spans="1:31" ht="14.4" x14ac:dyDescent="0.3">
      <c r="A201" s="29">
        <v>614</v>
      </c>
      <c r="B201" s="25" t="s">
        <v>199</v>
      </c>
      <c r="C201" s="88">
        <v>3066</v>
      </c>
      <c r="D201" s="47">
        <v>1120085.6667728561</v>
      </c>
      <c r="E201" s="317">
        <v>-495896.88494806981</v>
      </c>
      <c r="F201" s="318">
        <v>-318676.4685570306</v>
      </c>
      <c r="G201" s="68">
        <v>1510575.4321413089</v>
      </c>
      <c r="H201" s="82">
        <f t="shared" si="38"/>
        <v>2630661.098914165</v>
      </c>
      <c r="I201" s="89">
        <v>276859</v>
      </c>
      <c r="J201" s="31">
        <v>731667.19472952653</v>
      </c>
      <c r="K201" s="27">
        <f t="shared" si="29"/>
        <v>3639187.2936436916</v>
      </c>
      <c r="L201" s="28">
        <f>K201/C201</f>
        <v>1186.9495413058355</v>
      </c>
      <c r="M201" s="28"/>
      <c r="N201" s="526">
        <f t="shared" si="30"/>
        <v>-14932817.072546262</v>
      </c>
      <c r="O201" s="527">
        <f t="shared" si="31"/>
        <v>-0.80404983641567651</v>
      </c>
      <c r="P201" s="526">
        <f t="shared" si="32"/>
        <v>-4771.3450901314282</v>
      </c>
      <c r="Q201" s="46"/>
      <c r="R201" s="83">
        <f t="shared" si="33"/>
        <v>-0.83438164643959101</v>
      </c>
      <c r="S201" s="83">
        <f t="shared" si="34"/>
        <v>-0.69656369821750785</v>
      </c>
      <c r="T201" s="110"/>
      <c r="U201" s="49"/>
      <c r="V201" s="29">
        <v>614</v>
      </c>
      <c r="W201" s="25" t="s">
        <v>199</v>
      </c>
      <c r="X201" s="88">
        <v>3117</v>
      </c>
      <c r="Y201" s="47">
        <v>12484392.268341273</v>
      </c>
      <c r="Z201" s="68">
        <v>3399481.9663741174</v>
      </c>
      <c r="AA201" s="82">
        <f t="shared" si="35"/>
        <v>15883874.234715391</v>
      </c>
      <c r="AB201" s="89">
        <v>276859</v>
      </c>
      <c r="AC201" s="31">
        <v>2411271.131474562</v>
      </c>
      <c r="AD201" s="27">
        <f t="shared" si="36"/>
        <v>18572004.366189953</v>
      </c>
      <c r="AE201" s="28">
        <f t="shared" si="37"/>
        <v>5958.2946314372639</v>
      </c>
    </row>
    <row r="202" spans="1:31" ht="14.4" x14ac:dyDescent="0.3">
      <c r="A202" s="29">
        <v>615</v>
      </c>
      <c r="B202" s="25" t="s">
        <v>200</v>
      </c>
      <c r="C202" s="88">
        <v>7702</v>
      </c>
      <c r="D202" s="47">
        <v>10486375.856254039</v>
      </c>
      <c r="E202" s="317">
        <v>2081542.1113408031</v>
      </c>
      <c r="F202" s="318">
        <v>519200.06404641783</v>
      </c>
      <c r="G202" s="68">
        <v>3185883.4508248381</v>
      </c>
      <c r="H202" s="82">
        <f t="shared" si="38"/>
        <v>13672259.307078877</v>
      </c>
      <c r="I202" s="89">
        <v>-170506</v>
      </c>
      <c r="J202" s="31">
        <v>1523836.5746404219</v>
      </c>
      <c r="K202" s="27">
        <f t="shared" si="29"/>
        <v>15025589.881719299</v>
      </c>
      <c r="L202" s="28">
        <f>K202/C202</f>
        <v>1950.868590199857</v>
      </c>
      <c r="M202" s="28"/>
      <c r="N202" s="526">
        <f t="shared" si="30"/>
        <v>-24796159.968194418</v>
      </c>
      <c r="O202" s="527">
        <f t="shared" si="31"/>
        <v>-0.62267881400616409</v>
      </c>
      <c r="P202" s="526">
        <f t="shared" si="32"/>
        <v>-3168.2662407441867</v>
      </c>
      <c r="Q202" s="46"/>
      <c r="R202" s="83">
        <f t="shared" si="33"/>
        <v>-0.60937495620071158</v>
      </c>
      <c r="S202" s="83">
        <f t="shared" si="34"/>
        <v>-0.69469999446655195</v>
      </c>
      <c r="T202" s="110"/>
      <c r="U202" s="49"/>
      <c r="V202" s="29">
        <v>615</v>
      </c>
      <c r="W202" s="25" t="s">
        <v>200</v>
      </c>
      <c r="X202" s="88">
        <v>7779</v>
      </c>
      <c r="Y202" s="47">
        <v>26787645.783512261</v>
      </c>
      <c r="Z202" s="68">
        <v>8213334.1180835543</v>
      </c>
      <c r="AA202" s="82">
        <f t="shared" si="35"/>
        <v>35000979.901595816</v>
      </c>
      <c r="AB202" s="89">
        <v>-170506</v>
      </c>
      <c r="AC202" s="31">
        <v>4991275.948317904</v>
      </c>
      <c r="AD202" s="27">
        <f t="shared" si="36"/>
        <v>39821749.849913716</v>
      </c>
      <c r="AE202" s="28">
        <f t="shared" si="37"/>
        <v>5119.1348309440436</v>
      </c>
    </row>
    <row r="203" spans="1:31" ht="14.4" x14ac:dyDescent="0.3">
      <c r="A203" s="29">
        <v>616</v>
      </c>
      <c r="B203" s="25" t="s">
        <v>201</v>
      </c>
      <c r="C203" s="88">
        <v>1848</v>
      </c>
      <c r="D203" s="47">
        <v>414317.56327896699</v>
      </c>
      <c r="E203" s="317">
        <v>-38503.108451899709</v>
      </c>
      <c r="F203" s="318">
        <v>-53997.762741168663</v>
      </c>
      <c r="G203" s="68">
        <v>741286.61109553196</v>
      </c>
      <c r="H203" s="82">
        <f t="shared" si="38"/>
        <v>1155604.1743744989</v>
      </c>
      <c r="I203" s="89">
        <v>-488692</v>
      </c>
      <c r="J203" s="31">
        <v>374535.09329284355</v>
      </c>
      <c r="K203" s="27">
        <f t="shared" ref="K203:K266" si="39">SUM(H203:J203)</f>
        <v>1041447.2676673424</v>
      </c>
      <c r="L203" s="28">
        <f>K203/C203</f>
        <v>563.55371627020691</v>
      </c>
      <c r="M203" s="28"/>
      <c r="N203" s="526">
        <f t="shared" ref="N203:N266" si="40">K203-AD203</f>
        <v>-2989814.5454069464</v>
      </c>
      <c r="O203" s="527">
        <f t="shared" ref="O203:O266" si="41">N203/AD203</f>
        <v>-0.74165724878257855</v>
      </c>
      <c r="P203" s="526">
        <f t="shared" ref="P203:P266" si="42">L203-AE203</f>
        <v>-1635.7162308516092</v>
      </c>
      <c r="Q203" s="46"/>
      <c r="R203" s="83">
        <f t="shared" ref="R203:R266" si="43">H203/AA203-1</f>
        <v>-0.65440952544986519</v>
      </c>
      <c r="S203" s="83">
        <f t="shared" ref="S203:S266" si="44">J203/AC203-1</f>
        <v>-0.68154474114667751</v>
      </c>
      <c r="T203" s="110"/>
      <c r="U203" s="49"/>
      <c r="V203" s="29">
        <v>616</v>
      </c>
      <c r="W203" s="25" t="s">
        <v>201</v>
      </c>
      <c r="X203" s="88">
        <v>1833</v>
      </c>
      <c r="Y203" s="47">
        <v>2272551.8021667548</v>
      </c>
      <c r="Z203" s="68">
        <v>1071302.4399930809</v>
      </c>
      <c r="AA203" s="82">
        <f t="shared" ref="AA203:AA266" si="45">Y203+Z203</f>
        <v>3343854.242159836</v>
      </c>
      <c r="AB203" s="89">
        <v>-488692</v>
      </c>
      <c r="AC203" s="31">
        <v>1176099.5709144527</v>
      </c>
      <c r="AD203" s="27">
        <f t="shared" ref="AD203:AD266" si="46">SUM(AA203:AC203)</f>
        <v>4031261.8130742889</v>
      </c>
      <c r="AE203" s="28">
        <f t="shared" ref="AE203:AE266" si="47">AD203/X203</f>
        <v>2199.2699471218161</v>
      </c>
    </row>
    <row r="204" spans="1:31" ht="14.4" x14ac:dyDescent="0.3">
      <c r="A204" s="29">
        <v>619</v>
      </c>
      <c r="B204" s="25" t="s">
        <v>202</v>
      </c>
      <c r="C204" s="88">
        <v>2721</v>
      </c>
      <c r="D204" s="47">
        <v>1634887.5112642935</v>
      </c>
      <c r="E204" s="317">
        <v>892726.6301944725</v>
      </c>
      <c r="F204" s="318">
        <v>516770.27323203173</v>
      </c>
      <c r="G204" s="68">
        <v>1602248.3363495257</v>
      </c>
      <c r="H204" s="82">
        <f t="shared" ref="H204:H267" si="48">SUM(D204+G204)</f>
        <v>3237135.8476138189</v>
      </c>
      <c r="I204" s="89">
        <v>-195770</v>
      </c>
      <c r="J204" s="31">
        <v>629169.47024019586</v>
      </c>
      <c r="K204" s="27">
        <f t="shared" si="39"/>
        <v>3670535.3178540147</v>
      </c>
      <c r="L204" s="28">
        <f>K204/C204</f>
        <v>1348.9655706923979</v>
      </c>
      <c r="M204" s="28"/>
      <c r="N204" s="526">
        <f t="shared" si="40"/>
        <v>-8052364.7527947854</v>
      </c>
      <c r="O204" s="527">
        <f t="shared" si="41"/>
        <v>-0.686891870123152</v>
      </c>
      <c r="P204" s="526">
        <f t="shared" si="42"/>
        <v>-2860.3342751420014</v>
      </c>
      <c r="Q204" s="46"/>
      <c r="R204" s="83">
        <f t="shared" si="43"/>
        <v>-0.67046938816791812</v>
      </c>
      <c r="S204" s="83">
        <f t="shared" si="44"/>
        <v>-0.69970835226524986</v>
      </c>
      <c r="T204" s="110"/>
      <c r="U204" s="49"/>
      <c r="V204" s="29">
        <v>619</v>
      </c>
      <c r="W204" s="25" t="s">
        <v>202</v>
      </c>
      <c r="X204" s="88">
        <v>2785</v>
      </c>
      <c r="Y204" s="47">
        <v>6866547.1580610061</v>
      </c>
      <c r="Z204" s="68">
        <v>2956928.2077522264</v>
      </c>
      <c r="AA204" s="82">
        <f t="shared" si="45"/>
        <v>9823475.365813233</v>
      </c>
      <c r="AB204" s="89">
        <v>-195770</v>
      </c>
      <c r="AC204" s="31">
        <v>2095194.7048355667</v>
      </c>
      <c r="AD204" s="27">
        <f t="shared" si="46"/>
        <v>11722900.070648801</v>
      </c>
      <c r="AE204" s="28">
        <f t="shared" si="47"/>
        <v>4209.2998458343991</v>
      </c>
    </row>
    <row r="205" spans="1:31" ht="14.4" x14ac:dyDescent="0.3">
      <c r="A205" s="29">
        <v>620</v>
      </c>
      <c r="B205" s="25" t="s">
        <v>203</v>
      </c>
      <c r="C205" s="88">
        <v>2446</v>
      </c>
      <c r="D205" s="47">
        <v>2876974.9847220667</v>
      </c>
      <c r="E205" s="317">
        <v>499529.01254174334</v>
      </c>
      <c r="F205" s="318">
        <v>527306.17092637927</v>
      </c>
      <c r="G205" s="68">
        <v>568268.80232845689</v>
      </c>
      <c r="H205" s="82">
        <f t="shared" si="48"/>
        <v>3445243.7870505238</v>
      </c>
      <c r="I205" s="89">
        <v>-116298</v>
      </c>
      <c r="J205" s="31">
        <v>549999.1836894193</v>
      </c>
      <c r="K205" s="27">
        <f t="shared" si="39"/>
        <v>3878944.970739943</v>
      </c>
      <c r="L205" s="28">
        <f>K205/C205</f>
        <v>1585.8319586017756</v>
      </c>
      <c r="M205" s="28"/>
      <c r="N205" s="526">
        <f t="shared" si="40"/>
        <v>-11411828.817511242</v>
      </c>
      <c r="O205" s="527">
        <f t="shared" si="41"/>
        <v>-0.74632121144056363</v>
      </c>
      <c r="P205" s="526">
        <f t="shared" si="42"/>
        <v>-4552.5758247186532</v>
      </c>
      <c r="Q205" s="46"/>
      <c r="R205" s="83">
        <f t="shared" si="43"/>
        <v>-0.74665141736788276</v>
      </c>
      <c r="S205" s="83">
        <f t="shared" si="44"/>
        <v>-0.6958379325801507</v>
      </c>
      <c r="T205" s="110"/>
      <c r="U205" s="49"/>
      <c r="V205" s="29">
        <v>620</v>
      </c>
      <c r="W205" s="25" t="s">
        <v>203</v>
      </c>
      <c r="X205" s="88">
        <v>2491</v>
      </c>
      <c r="Y205" s="47">
        <v>11489240.481686849</v>
      </c>
      <c r="Z205" s="68">
        <v>2109587.4701288431</v>
      </c>
      <c r="AA205" s="82">
        <f t="shared" si="45"/>
        <v>13598827.951815693</v>
      </c>
      <c r="AB205" s="89">
        <v>-116298</v>
      </c>
      <c r="AC205" s="31">
        <v>1808243.8364354928</v>
      </c>
      <c r="AD205" s="27">
        <f t="shared" si="46"/>
        <v>15290773.788251186</v>
      </c>
      <c r="AE205" s="28">
        <f t="shared" si="47"/>
        <v>6138.4077833204283</v>
      </c>
    </row>
    <row r="206" spans="1:31" ht="14.4" x14ac:dyDescent="0.3">
      <c r="A206" s="29">
        <v>623</v>
      </c>
      <c r="B206" s="25" t="s">
        <v>204</v>
      </c>
      <c r="C206" s="88">
        <v>2117</v>
      </c>
      <c r="D206" s="47">
        <v>1309474.1074163083</v>
      </c>
      <c r="E206" s="317">
        <v>400572.55295975233</v>
      </c>
      <c r="F206" s="318">
        <v>71766.752767928032</v>
      </c>
      <c r="G206" s="68">
        <v>-96737.186151972535</v>
      </c>
      <c r="H206" s="82">
        <f t="shared" si="48"/>
        <v>1212736.9212643357</v>
      </c>
      <c r="I206" s="89">
        <v>-468164</v>
      </c>
      <c r="J206" s="31">
        <v>453986.11750134791</v>
      </c>
      <c r="K206" s="27">
        <f t="shared" si="39"/>
        <v>1198559.0387656838</v>
      </c>
      <c r="L206" s="28">
        <f>K206/C206</f>
        <v>566.15920584113542</v>
      </c>
      <c r="M206" s="28"/>
      <c r="N206" s="526">
        <f t="shared" si="40"/>
        <v>-7128382.6868071705</v>
      </c>
      <c r="O206" s="527">
        <f t="shared" si="41"/>
        <v>-0.85606251631558905</v>
      </c>
      <c r="P206" s="526">
        <f t="shared" si="42"/>
        <v>-3330.3975211466295</v>
      </c>
      <c r="Q206" s="46"/>
      <c r="R206" s="83">
        <f t="shared" si="43"/>
        <v>-0.83334223230316007</v>
      </c>
      <c r="S206" s="83">
        <f t="shared" si="44"/>
        <v>-0.70098964972978672</v>
      </c>
      <c r="T206" s="110"/>
      <c r="U206" s="49"/>
      <c r="V206" s="29">
        <v>623</v>
      </c>
      <c r="W206" s="25" t="s">
        <v>204</v>
      </c>
      <c r="X206" s="88">
        <v>2137</v>
      </c>
      <c r="Y206" s="47">
        <v>6884198.7630944531</v>
      </c>
      <c r="Z206" s="68">
        <v>392611.30117074284</v>
      </c>
      <c r="AA206" s="82">
        <f t="shared" si="45"/>
        <v>7276810.0642651962</v>
      </c>
      <c r="AB206" s="89">
        <v>-468164</v>
      </c>
      <c r="AC206" s="31">
        <v>1518295.6613076583</v>
      </c>
      <c r="AD206" s="27">
        <f t="shared" si="46"/>
        <v>8326941.7255728543</v>
      </c>
      <c r="AE206" s="28">
        <f t="shared" si="47"/>
        <v>3896.5567269877652</v>
      </c>
    </row>
    <row r="207" spans="1:31" ht="14.4" x14ac:dyDescent="0.3">
      <c r="A207" s="29">
        <v>624</v>
      </c>
      <c r="B207" s="25" t="s">
        <v>205</v>
      </c>
      <c r="C207" s="88">
        <v>5119</v>
      </c>
      <c r="D207" s="47">
        <v>4490234.0667845644</v>
      </c>
      <c r="E207" s="317">
        <v>1320733.7573591806</v>
      </c>
      <c r="F207" s="318">
        <v>1302198.4133014437</v>
      </c>
      <c r="G207" s="68">
        <v>1081430.5181804814</v>
      </c>
      <c r="H207" s="82">
        <f t="shared" si="48"/>
        <v>5571664.5849650456</v>
      </c>
      <c r="I207" s="89">
        <v>-842338</v>
      </c>
      <c r="J207" s="31">
        <v>696998.89924755832</v>
      </c>
      <c r="K207" s="27">
        <f t="shared" si="39"/>
        <v>5426325.4842126034</v>
      </c>
      <c r="L207" s="28">
        <f>K207/C207</f>
        <v>1060.0362344623175</v>
      </c>
      <c r="M207" s="28"/>
      <c r="N207" s="526">
        <f t="shared" si="40"/>
        <v>-4909275.646499319</v>
      </c>
      <c r="O207" s="527">
        <f t="shared" si="41"/>
        <v>-0.4749869489362894</v>
      </c>
      <c r="P207" s="526">
        <f t="shared" si="42"/>
        <v>-956.66642518878939</v>
      </c>
      <c r="Q207" s="46"/>
      <c r="R207" s="83">
        <f t="shared" si="43"/>
        <v>-0.37735414199698381</v>
      </c>
      <c r="S207" s="83">
        <f t="shared" si="44"/>
        <v>-0.68738424747369531</v>
      </c>
      <c r="T207" s="110"/>
      <c r="U207" s="49"/>
      <c r="V207" s="29">
        <v>624</v>
      </c>
      <c r="W207" s="25" t="s">
        <v>205</v>
      </c>
      <c r="X207" s="88">
        <v>5125</v>
      </c>
      <c r="Y207" s="47">
        <v>7822642.7507004365</v>
      </c>
      <c r="Z207" s="68">
        <v>1125725.7534036338</v>
      </c>
      <c r="AA207" s="82">
        <f t="shared" si="45"/>
        <v>8948368.5041040704</v>
      </c>
      <c r="AB207" s="89">
        <v>-842338</v>
      </c>
      <c r="AC207" s="31">
        <v>2229570.6266078525</v>
      </c>
      <c r="AD207" s="27">
        <f t="shared" si="46"/>
        <v>10335601.130711922</v>
      </c>
      <c r="AE207" s="28">
        <f t="shared" si="47"/>
        <v>2016.7026596511068</v>
      </c>
    </row>
    <row r="208" spans="1:31" ht="14.4" x14ac:dyDescent="0.3">
      <c r="A208" s="29">
        <v>625</v>
      </c>
      <c r="B208" s="25" t="s">
        <v>206</v>
      </c>
      <c r="C208" s="88">
        <v>3048</v>
      </c>
      <c r="D208" s="47">
        <v>3092809.583922701</v>
      </c>
      <c r="E208" s="317">
        <v>803389.54815674876</v>
      </c>
      <c r="F208" s="318">
        <v>542441.99206323118</v>
      </c>
      <c r="G208" s="68">
        <v>715423.55462854938</v>
      </c>
      <c r="H208" s="82">
        <f t="shared" si="48"/>
        <v>3808233.1385512501</v>
      </c>
      <c r="I208" s="89">
        <v>590379</v>
      </c>
      <c r="J208" s="31">
        <v>529902.5579862193</v>
      </c>
      <c r="K208" s="27">
        <f t="shared" si="39"/>
        <v>4928514.6965374695</v>
      </c>
      <c r="L208" s="28">
        <f>K208/C208</f>
        <v>1616.9667639558627</v>
      </c>
      <c r="M208" s="28"/>
      <c r="N208" s="526">
        <f t="shared" si="40"/>
        <v>-6639265.1277266135</v>
      </c>
      <c r="O208" s="527">
        <f t="shared" si="41"/>
        <v>-0.57394463143224539</v>
      </c>
      <c r="P208" s="526">
        <f t="shared" si="42"/>
        <v>-2174.5048270844791</v>
      </c>
      <c r="Q208" s="46"/>
      <c r="R208" s="83">
        <f t="shared" si="43"/>
        <v>-0.58885653296582452</v>
      </c>
      <c r="S208" s="83">
        <f t="shared" si="44"/>
        <v>-0.69099369577717606</v>
      </c>
      <c r="T208" s="110"/>
      <c r="U208" s="49"/>
      <c r="V208" s="29">
        <v>625</v>
      </c>
      <c r="W208" s="25" t="s">
        <v>206</v>
      </c>
      <c r="X208" s="88">
        <v>3051</v>
      </c>
      <c r="Y208" s="47">
        <v>7449413.3338288795</v>
      </c>
      <c r="Z208" s="68">
        <v>1813127.4673720256</v>
      </c>
      <c r="AA208" s="82">
        <f t="shared" si="45"/>
        <v>9262540.8012009058</v>
      </c>
      <c r="AB208" s="89">
        <v>590379</v>
      </c>
      <c r="AC208" s="31">
        <v>1714860.0230631779</v>
      </c>
      <c r="AD208" s="27">
        <f t="shared" si="46"/>
        <v>11567779.824264083</v>
      </c>
      <c r="AE208" s="28">
        <f t="shared" si="47"/>
        <v>3791.471591040342</v>
      </c>
    </row>
    <row r="209" spans="1:31" ht="14.4" x14ac:dyDescent="0.3">
      <c r="A209" s="29">
        <v>626</v>
      </c>
      <c r="B209" s="25" t="s">
        <v>207</v>
      </c>
      <c r="C209" s="88">
        <v>4964</v>
      </c>
      <c r="D209" s="47">
        <v>1589420.9597838777</v>
      </c>
      <c r="E209" s="317">
        <v>-129950.92760049464</v>
      </c>
      <c r="F209" s="318">
        <v>-232392.41520157669</v>
      </c>
      <c r="G209" s="68">
        <v>-42004.676559688509</v>
      </c>
      <c r="H209" s="82">
        <f t="shared" si="48"/>
        <v>1547416.2832241892</v>
      </c>
      <c r="I209" s="89">
        <v>-294930</v>
      </c>
      <c r="J209" s="31">
        <v>926631.63289414591</v>
      </c>
      <c r="K209" s="27">
        <f t="shared" si="39"/>
        <v>2179117.916118335</v>
      </c>
      <c r="L209" s="28">
        <f>K209/C209</f>
        <v>438.98426996743251</v>
      </c>
      <c r="M209" s="28"/>
      <c r="N209" s="526">
        <f t="shared" si="40"/>
        <v>-18237282.195147749</v>
      </c>
      <c r="O209" s="527">
        <f t="shared" si="41"/>
        <v>-0.89326630041327104</v>
      </c>
      <c r="P209" s="526">
        <f t="shared" si="42"/>
        <v>-3617.5228055871239</v>
      </c>
      <c r="Q209" s="46"/>
      <c r="R209" s="83">
        <f t="shared" si="43"/>
        <v>-0.91221630789227381</v>
      </c>
      <c r="S209" s="83">
        <f t="shared" si="44"/>
        <v>-0.6995089661126267</v>
      </c>
      <c r="T209" s="110"/>
      <c r="U209" s="49"/>
      <c r="V209" s="29">
        <v>626</v>
      </c>
      <c r="W209" s="25" t="s">
        <v>207</v>
      </c>
      <c r="X209" s="88">
        <v>5033</v>
      </c>
      <c r="Y209" s="47">
        <v>16639239.528973609</v>
      </c>
      <c r="Z209" s="68">
        <v>988365.85045420122</v>
      </c>
      <c r="AA209" s="82">
        <f t="shared" si="45"/>
        <v>17627605.379427809</v>
      </c>
      <c r="AB209" s="89">
        <v>-294930</v>
      </c>
      <c r="AC209" s="31">
        <v>3083724.7318382738</v>
      </c>
      <c r="AD209" s="27">
        <f t="shared" si="46"/>
        <v>20416400.111266084</v>
      </c>
      <c r="AE209" s="28">
        <f t="shared" si="47"/>
        <v>4056.5070755545566</v>
      </c>
    </row>
    <row r="210" spans="1:31" ht="14.4" x14ac:dyDescent="0.3">
      <c r="A210" s="29">
        <v>630</v>
      </c>
      <c r="B210" s="25" t="s">
        <v>208</v>
      </c>
      <c r="C210" s="88">
        <v>1631</v>
      </c>
      <c r="D210" s="47">
        <v>1627530.2767099449</v>
      </c>
      <c r="E210" s="317">
        <v>-319839.7151869231</v>
      </c>
      <c r="F210" s="318">
        <v>-445625.82495327824</v>
      </c>
      <c r="G210" s="68">
        <v>502092.60003420373</v>
      </c>
      <c r="H210" s="82">
        <f t="shared" si="48"/>
        <v>2129622.8767441488</v>
      </c>
      <c r="I210" s="89">
        <v>-86061</v>
      </c>
      <c r="J210" s="31">
        <v>279851.17626084073</v>
      </c>
      <c r="K210" s="27">
        <f t="shared" si="39"/>
        <v>2323413.0530049894</v>
      </c>
      <c r="L210" s="28">
        <f>K210/C210</f>
        <v>1424.5328344604472</v>
      </c>
      <c r="M210" s="28"/>
      <c r="N210" s="526">
        <f t="shared" si="40"/>
        <v>-4498290.8487832891</v>
      </c>
      <c r="O210" s="527">
        <f t="shared" si="41"/>
        <v>-0.65940869224829335</v>
      </c>
      <c r="P210" s="526">
        <f t="shared" si="42"/>
        <v>-2857.7671666621377</v>
      </c>
      <c r="Q210" s="46"/>
      <c r="R210" s="83">
        <f t="shared" si="43"/>
        <v>-0.64393636582686065</v>
      </c>
      <c r="S210" s="83">
        <f t="shared" si="44"/>
        <v>-0.69802859137181383</v>
      </c>
      <c r="T210" s="110"/>
      <c r="U210" s="49"/>
      <c r="V210" s="29">
        <v>630</v>
      </c>
      <c r="W210" s="25" t="s">
        <v>208</v>
      </c>
      <c r="X210" s="88">
        <v>1593</v>
      </c>
      <c r="Y210" s="47">
        <v>4570458.9762288714</v>
      </c>
      <c r="Z210" s="68">
        <v>1410558.6631872328</v>
      </c>
      <c r="AA210" s="82">
        <f t="shared" si="45"/>
        <v>5981017.6394161042</v>
      </c>
      <c r="AB210" s="89">
        <v>-86061</v>
      </c>
      <c r="AC210" s="31">
        <v>926747.26237217453</v>
      </c>
      <c r="AD210" s="27">
        <f t="shared" si="46"/>
        <v>6821703.9017882785</v>
      </c>
      <c r="AE210" s="28">
        <f t="shared" si="47"/>
        <v>4282.3000011225849</v>
      </c>
    </row>
    <row r="211" spans="1:31" ht="14.4" x14ac:dyDescent="0.3">
      <c r="A211" s="29">
        <v>631</v>
      </c>
      <c r="B211" s="25" t="s">
        <v>209</v>
      </c>
      <c r="C211" s="88">
        <v>1985</v>
      </c>
      <c r="D211" s="47">
        <v>1685961.9744069781</v>
      </c>
      <c r="E211" s="317">
        <v>653785.11475840921</v>
      </c>
      <c r="F211" s="318">
        <v>614060.86519247526</v>
      </c>
      <c r="G211" s="68">
        <v>588029.27860882983</v>
      </c>
      <c r="H211" s="82">
        <f t="shared" si="48"/>
        <v>2273991.2530158078</v>
      </c>
      <c r="I211" s="89">
        <v>-524950</v>
      </c>
      <c r="J211" s="31">
        <v>340301.85910364572</v>
      </c>
      <c r="K211" s="27">
        <f t="shared" si="39"/>
        <v>2089343.1121194535</v>
      </c>
      <c r="L211" s="28">
        <f>K211/C211</f>
        <v>1052.5657995563997</v>
      </c>
      <c r="M211" s="28"/>
      <c r="N211" s="526">
        <f t="shared" si="40"/>
        <v>-2115635.1636228519</v>
      </c>
      <c r="O211" s="527">
        <f t="shared" si="41"/>
        <v>-0.50312630051563789</v>
      </c>
      <c r="P211" s="526">
        <f t="shared" si="42"/>
        <v>-1056.2497850686282</v>
      </c>
      <c r="Q211" s="46"/>
      <c r="R211" s="83">
        <f t="shared" si="43"/>
        <v>-0.37845048768840073</v>
      </c>
      <c r="S211" s="83">
        <f t="shared" si="44"/>
        <v>-0.68235986832533602</v>
      </c>
      <c r="T211" s="110"/>
      <c r="U211" s="49"/>
      <c r="V211" s="29">
        <v>631</v>
      </c>
      <c r="W211" s="25" t="s">
        <v>209</v>
      </c>
      <c r="X211" s="88">
        <v>1994</v>
      </c>
      <c r="Y211" s="47">
        <v>2773657.4745167443</v>
      </c>
      <c r="Z211" s="68">
        <v>884926.77013759885</v>
      </c>
      <c r="AA211" s="82">
        <f t="shared" si="45"/>
        <v>3658584.244654343</v>
      </c>
      <c r="AB211" s="89">
        <v>-524950</v>
      </c>
      <c r="AC211" s="31">
        <v>1071344.0310879627</v>
      </c>
      <c r="AD211" s="27">
        <f t="shared" si="46"/>
        <v>4204978.2757423054</v>
      </c>
      <c r="AE211" s="28">
        <f t="shared" si="47"/>
        <v>2108.8155846250279</v>
      </c>
    </row>
    <row r="212" spans="1:31" ht="14.4" x14ac:dyDescent="0.3">
      <c r="A212" s="29">
        <v>635</v>
      </c>
      <c r="B212" s="25" t="s">
        <v>210</v>
      </c>
      <c r="C212" s="88">
        <v>6439</v>
      </c>
      <c r="D212" s="47">
        <v>1225888.2820093785</v>
      </c>
      <c r="E212" s="317">
        <v>-66417.489924504407</v>
      </c>
      <c r="F212" s="318">
        <v>-106243.53919095029</v>
      </c>
      <c r="G212" s="68">
        <v>2147352.1735846396</v>
      </c>
      <c r="H212" s="82">
        <f t="shared" si="48"/>
        <v>3373240.4555940181</v>
      </c>
      <c r="I212" s="89">
        <v>-782555</v>
      </c>
      <c r="J212" s="31">
        <v>1229573.2812567884</v>
      </c>
      <c r="K212" s="27">
        <f t="shared" si="39"/>
        <v>3820258.7368508065</v>
      </c>
      <c r="L212" s="28">
        <f>K212/C212</f>
        <v>593.30000572306358</v>
      </c>
      <c r="M212" s="28"/>
      <c r="N212" s="526">
        <f t="shared" si="40"/>
        <v>-14459882.180220652</v>
      </c>
      <c r="O212" s="527">
        <f t="shared" si="41"/>
        <v>-0.79101590331379001</v>
      </c>
      <c r="P212" s="526">
        <f t="shared" si="42"/>
        <v>-2256.2932783098995</v>
      </c>
      <c r="Q212" s="46"/>
      <c r="R212" s="83">
        <f t="shared" si="43"/>
        <v>-0.77724600552497969</v>
      </c>
      <c r="S212" s="83">
        <f t="shared" si="44"/>
        <v>-0.68628144809057634</v>
      </c>
      <c r="T212" s="110"/>
      <c r="U212" s="49"/>
      <c r="V212" s="29">
        <v>635</v>
      </c>
      <c r="W212" s="25" t="s">
        <v>210</v>
      </c>
      <c r="X212" s="88">
        <v>6415</v>
      </c>
      <c r="Y212" s="47">
        <v>10875329.32301292</v>
      </c>
      <c r="Z212" s="68">
        <v>4268015.0805025632</v>
      </c>
      <c r="AA212" s="82">
        <f t="shared" si="45"/>
        <v>15143344.403515484</v>
      </c>
      <c r="AB212" s="89">
        <v>-782555</v>
      </c>
      <c r="AC212" s="31">
        <v>3919351.5135559752</v>
      </c>
      <c r="AD212" s="27">
        <f t="shared" si="46"/>
        <v>18280140.917071458</v>
      </c>
      <c r="AE212" s="28">
        <f t="shared" si="47"/>
        <v>2849.5932840329629</v>
      </c>
    </row>
    <row r="213" spans="1:31" ht="14.4" x14ac:dyDescent="0.3">
      <c r="A213" s="29">
        <v>636</v>
      </c>
      <c r="B213" s="25" t="s">
        <v>211</v>
      </c>
      <c r="C213" s="88">
        <v>8222</v>
      </c>
      <c r="D213" s="47">
        <v>3487814.9073004862</v>
      </c>
      <c r="E213" s="317">
        <v>-18540.028925501207</v>
      </c>
      <c r="F213" s="318">
        <v>-149647.34882601048</v>
      </c>
      <c r="G213" s="68">
        <v>2712314.2941771997</v>
      </c>
      <c r="H213" s="82">
        <f t="shared" si="48"/>
        <v>6200129.2014776859</v>
      </c>
      <c r="I213" s="89">
        <v>-688258</v>
      </c>
      <c r="J213" s="31">
        <v>1577981.0991216421</v>
      </c>
      <c r="K213" s="27">
        <f t="shared" si="39"/>
        <v>7089852.3005993282</v>
      </c>
      <c r="L213" s="28">
        <f>K213/C213</f>
        <v>862.30263933341382</v>
      </c>
      <c r="M213" s="28"/>
      <c r="N213" s="526">
        <f t="shared" si="40"/>
        <v>-15849017.716042023</v>
      </c>
      <c r="O213" s="527">
        <f t="shared" si="41"/>
        <v>-0.69092408233466218</v>
      </c>
      <c r="P213" s="526">
        <f t="shared" si="42"/>
        <v>-1925.2620728602124</v>
      </c>
      <c r="Q213" s="46"/>
      <c r="R213" s="83">
        <f t="shared" si="43"/>
        <v>-0.66655151134470692</v>
      </c>
      <c r="S213" s="83">
        <f t="shared" si="44"/>
        <v>-0.68648327353951555</v>
      </c>
      <c r="T213" s="110"/>
      <c r="U213" s="49"/>
      <c r="V213" s="29">
        <v>636</v>
      </c>
      <c r="W213" s="25" t="s">
        <v>211</v>
      </c>
      <c r="X213" s="88">
        <v>8229</v>
      </c>
      <c r="Y213" s="47">
        <v>12889349.338729642</v>
      </c>
      <c r="Z213" s="68">
        <v>5704614.6839627931</v>
      </c>
      <c r="AA213" s="82">
        <f t="shared" si="45"/>
        <v>18593964.022692434</v>
      </c>
      <c r="AB213" s="89">
        <v>-688258</v>
      </c>
      <c r="AC213" s="31">
        <v>5033163.9939489169</v>
      </c>
      <c r="AD213" s="27">
        <f t="shared" si="46"/>
        <v>22938870.016641352</v>
      </c>
      <c r="AE213" s="28">
        <f t="shared" si="47"/>
        <v>2787.5647121936263</v>
      </c>
    </row>
    <row r="214" spans="1:31" ht="14.4" x14ac:dyDescent="0.3">
      <c r="A214" s="29">
        <v>638</v>
      </c>
      <c r="B214" s="25" t="s">
        <v>212</v>
      </c>
      <c r="C214" s="88">
        <v>51149</v>
      </c>
      <c r="D214" s="47">
        <v>46402482.383700795</v>
      </c>
      <c r="E214" s="317">
        <v>14297040.322339902</v>
      </c>
      <c r="F214" s="318">
        <v>6230351.0312569141</v>
      </c>
      <c r="G214" s="68">
        <v>-4215329.2385062259</v>
      </c>
      <c r="H214" s="82">
        <f t="shared" si="48"/>
        <v>42187153.145194568</v>
      </c>
      <c r="I214" s="89">
        <v>-691202</v>
      </c>
      <c r="J214" s="31">
        <v>6805424.2464749133</v>
      </c>
      <c r="K214" s="27">
        <f t="shared" si="39"/>
        <v>48301375.391669482</v>
      </c>
      <c r="L214" s="28">
        <f>K214/C214</f>
        <v>944.32687621790228</v>
      </c>
      <c r="M214" s="28"/>
      <c r="N214" s="526">
        <f t="shared" si="40"/>
        <v>-17450533.749215908</v>
      </c>
      <c r="O214" s="527">
        <f t="shared" si="41"/>
        <v>-0.26539965116183889</v>
      </c>
      <c r="P214" s="526">
        <f t="shared" si="42"/>
        <v>-354.63021777615904</v>
      </c>
      <c r="Q214" s="46"/>
      <c r="R214" s="83">
        <f t="shared" si="43"/>
        <v>-4.8962992101517222E-2</v>
      </c>
      <c r="S214" s="83">
        <f t="shared" si="44"/>
        <v>-0.6918391951767574</v>
      </c>
      <c r="T214" s="110"/>
      <c r="U214" s="49"/>
      <c r="V214" s="29">
        <v>638</v>
      </c>
      <c r="W214" s="25" t="s">
        <v>212</v>
      </c>
      <c r="X214" s="88">
        <v>50619</v>
      </c>
      <c r="Y214" s="47">
        <v>61036716.524301067</v>
      </c>
      <c r="Z214" s="68">
        <v>-16677608.734777719</v>
      </c>
      <c r="AA214" s="82">
        <f t="shared" si="45"/>
        <v>44359107.789523348</v>
      </c>
      <c r="AB214" s="89">
        <v>-691202</v>
      </c>
      <c r="AC214" s="31">
        <v>22084003.351362042</v>
      </c>
      <c r="AD214" s="27">
        <f t="shared" si="46"/>
        <v>65751909.14088539</v>
      </c>
      <c r="AE214" s="28">
        <f t="shared" si="47"/>
        <v>1298.9570939940613</v>
      </c>
    </row>
    <row r="215" spans="1:31" ht="14.4" x14ac:dyDescent="0.3">
      <c r="A215" s="29">
        <v>678</v>
      </c>
      <c r="B215" s="25" t="s">
        <v>213</v>
      </c>
      <c r="C215" s="88">
        <v>24260</v>
      </c>
      <c r="D215" s="47">
        <v>13449000.010376452</v>
      </c>
      <c r="E215" s="317">
        <v>1208155.904785329</v>
      </c>
      <c r="F215" s="318">
        <v>800083.71615171281</v>
      </c>
      <c r="G215" s="68">
        <v>6696199.7379924804</v>
      </c>
      <c r="H215" s="82">
        <f t="shared" si="48"/>
        <v>20145199.748368934</v>
      </c>
      <c r="I215" s="89">
        <v>-907211</v>
      </c>
      <c r="J215" s="31">
        <v>3331081.1469012168</v>
      </c>
      <c r="K215" s="27">
        <f t="shared" si="39"/>
        <v>22569069.89527015</v>
      </c>
      <c r="L215" s="28">
        <f>K215/C215</f>
        <v>930.29966592210019</v>
      </c>
      <c r="M215" s="28"/>
      <c r="N215" s="526">
        <f t="shared" si="40"/>
        <v>-47091401.901350483</v>
      </c>
      <c r="O215" s="527">
        <f t="shared" si="41"/>
        <v>-0.67601324950594111</v>
      </c>
      <c r="P215" s="526">
        <f t="shared" si="42"/>
        <v>-1930.1475806849148</v>
      </c>
      <c r="Q215" s="46"/>
      <c r="R215" s="83">
        <f t="shared" si="43"/>
        <v>-0.66181292278607229</v>
      </c>
      <c r="S215" s="83">
        <f t="shared" si="44"/>
        <v>-0.69715985242135425</v>
      </c>
      <c r="T215" s="110"/>
      <c r="U215" s="49"/>
      <c r="V215" s="29">
        <v>678</v>
      </c>
      <c r="W215" s="25" t="s">
        <v>213</v>
      </c>
      <c r="X215" s="88">
        <v>24353</v>
      </c>
      <c r="Y215" s="47">
        <v>49961675.089873791</v>
      </c>
      <c r="Z215" s="68">
        <v>9606537.6115998495</v>
      </c>
      <c r="AA215" s="82">
        <f t="shared" si="45"/>
        <v>59568212.701473638</v>
      </c>
      <c r="AB215" s="89">
        <v>-907211</v>
      </c>
      <c r="AC215" s="31">
        <v>10999470.095146997</v>
      </c>
      <c r="AD215" s="27">
        <f t="shared" si="46"/>
        <v>69660471.796620637</v>
      </c>
      <c r="AE215" s="28">
        <f t="shared" si="47"/>
        <v>2860.4472466070151</v>
      </c>
    </row>
    <row r="216" spans="1:31" ht="14.4" x14ac:dyDescent="0.3">
      <c r="A216" s="29">
        <v>680</v>
      </c>
      <c r="B216" s="25" t="s">
        <v>214</v>
      </c>
      <c r="C216" s="88">
        <v>24810</v>
      </c>
      <c r="D216" s="47">
        <v>8172452.1595856147</v>
      </c>
      <c r="E216" s="317">
        <v>-133595.95753684593</v>
      </c>
      <c r="F216" s="318">
        <v>577349.12044288695</v>
      </c>
      <c r="G216" s="68">
        <v>2432593.6468280065</v>
      </c>
      <c r="H216" s="82">
        <f t="shared" si="48"/>
        <v>10605045.806413621</v>
      </c>
      <c r="I216" s="89">
        <v>-980961</v>
      </c>
      <c r="J216" s="31">
        <v>3261715.7792094229</v>
      </c>
      <c r="K216" s="27">
        <f t="shared" si="39"/>
        <v>12885800.585623045</v>
      </c>
      <c r="L216" s="28">
        <f>K216/C216</f>
        <v>519.37930615167454</v>
      </c>
      <c r="M216" s="28"/>
      <c r="N216" s="526">
        <f t="shared" si="40"/>
        <v>-26129840.214818712</v>
      </c>
      <c r="O216" s="527">
        <f t="shared" si="41"/>
        <v>-0.66972731137413111</v>
      </c>
      <c r="P216" s="526">
        <f t="shared" si="42"/>
        <v>-1079.1637675747875</v>
      </c>
      <c r="Q216" s="46"/>
      <c r="R216" s="83">
        <f t="shared" si="43"/>
        <v>-0.63626274805590288</v>
      </c>
      <c r="S216" s="83">
        <f t="shared" si="44"/>
        <v>-0.69912632859182799</v>
      </c>
      <c r="T216" s="110"/>
      <c r="U216" s="49"/>
      <c r="V216" s="29">
        <v>680</v>
      </c>
      <c r="W216" s="25" t="s">
        <v>214</v>
      </c>
      <c r="X216" s="88">
        <v>24407</v>
      </c>
      <c r="Y216" s="47">
        <v>28833842.799618676</v>
      </c>
      <c r="Z216" s="68">
        <v>321944.1035152179</v>
      </c>
      <c r="AA216" s="82">
        <f t="shared" si="45"/>
        <v>29155786.903133895</v>
      </c>
      <c r="AB216" s="89">
        <v>-980961</v>
      </c>
      <c r="AC216" s="31">
        <v>10840814.897307865</v>
      </c>
      <c r="AD216" s="27">
        <f t="shared" si="46"/>
        <v>39015640.800441757</v>
      </c>
      <c r="AE216" s="28">
        <f t="shared" si="47"/>
        <v>1598.5430737264619</v>
      </c>
    </row>
    <row r="217" spans="1:31" ht="14.4" x14ac:dyDescent="0.3">
      <c r="A217" s="29">
        <v>681</v>
      </c>
      <c r="B217" s="25" t="s">
        <v>215</v>
      </c>
      <c r="C217" s="88">
        <v>3330</v>
      </c>
      <c r="D217" s="47">
        <v>1033979.9158272543</v>
      </c>
      <c r="E217" s="317">
        <v>468405.33619894285</v>
      </c>
      <c r="F217" s="318">
        <v>438658.12639755395</v>
      </c>
      <c r="G217" s="68">
        <v>1009185.0993602457</v>
      </c>
      <c r="H217" s="82">
        <f t="shared" si="48"/>
        <v>2043165.0151875</v>
      </c>
      <c r="I217" s="89">
        <v>-70396</v>
      </c>
      <c r="J217" s="31">
        <v>753708.99639977003</v>
      </c>
      <c r="K217" s="27">
        <f t="shared" si="39"/>
        <v>2726478.0115872701</v>
      </c>
      <c r="L217" s="28">
        <f>K217/C217</f>
        <v>818.76216564182289</v>
      </c>
      <c r="M217" s="28"/>
      <c r="N217" s="526">
        <f t="shared" si="40"/>
        <v>-9627659.7547767274</v>
      </c>
      <c r="O217" s="527">
        <f t="shared" si="41"/>
        <v>-0.7793064912218709</v>
      </c>
      <c r="P217" s="526">
        <f t="shared" si="42"/>
        <v>-2853.692580601934</v>
      </c>
      <c r="Q217" s="46"/>
      <c r="R217" s="83">
        <f t="shared" si="43"/>
        <v>-0.79458545488589394</v>
      </c>
      <c r="S217" s="83">
        <f t="shared" si="44"/>
        <v>-0.69583841359909715</v>
      </c>
      <c r="T217" s="110"/>
      <c r="U217" s="49"/>
      <c r="V217" s="29">
        <v>681</v>
      </c>
      <c r="W217" s="25" t="s">
        <v>215</v>
      </c>
      <c r="X217" s="88">
        <v>3364</v>
      </c>
      <c r="Y217" s="47">
        <v>7045329.4728956269</v>
      </c>
      <c r="Z217" s="68">
        <v>2901215.5200723191</v>
      </c>
      <c r="AA217" s="82">
        <f t="shared" si="45"/>
        <v>9946544.9929679465</v>
      </c>
      <c r="AB217" s="89">
        <v>-70396</v>
      </c>
      <c r="AC217" s="31">
        <v>2477988.7733960506</v>
      </c>
      <c r="AD217" s="27">
        <f t="shared" si="46"/>
        <v>12354137.766363997</v>
      </c>
      <c r="AE217" s="28">
        <f t="shared" si="47"/>
        <v>3672.4547462437567</v>
      </c>
    </row>
    <row r="218" spans="1:31" ht="14.4" x14ac:dyDescent="0.3">
      <c r="A218" s="29">
        <v>683</v>
      </c>
      <c r="B218" s="25" t="s">
        <v>216</v>
      </c>
      <c r="C218" s="88">
        <v>3670</v>
      </c>
      <c r="D218" s="47">
        <v>4197406.3440738246</v>
      </c>
      <c r="E218" s="317">
        <v>-792339.39152986871</v>
      </c>
      <c r="F218" s="318">
        <v>-229452.72984282419</v>
      </c>
      <c r="G218" s="68">
        <v>2356913.3690186283</v>
      </c>
      <c r="H218" s="82">
        <f t="shared" si="48"/>
        <v>6554319.7130924528</v>
      </c>
      <c r="I218" s="89">
        <v>155471</v>
      </c>
      <c r="J218" s="31">
        <v>724918.4855807795</v>
      </c>
      <c r="K218" s="27">
        <f t="shared" si="39"/>
        <v>7434709.1986732325</v>
      </c>
      <c r="L218" s="28">
        <f>K218/C218</f>
        <v>2025.8063211643685</v>
      </c>
      <c r="M218" s="28"/>
      <c r="N218" s="526">
        <f t="shared" si="40"/>
        <v>-14057444.02344903</v>
      </c>
      <c r="O218" s="527">
        <f t="shared" si="41"/>
        <v>-0.65407332053539646</v>
      </c>
      <c r="P218" s="526">
        <f t="shared" si="42"/>
        <v>-3764.1056460021891</v>
      </c>
      <c r="Q218" s="46"/>
      <c r="R218" s="83">
        <f t="shared" si="43"/>
        <v>-0.65334123141332634</v>
      </c>
      <c r="S218" s="83">
        <f t="shared" si="44"/>
        <v>-0.70162560678007935</v>
      </c>
      <c r="T218" s="110"/>
      <c r="U218" s="49"/>
      <c r="V218" s="29">
        <v>683</v>
      </c>
      <c r="W218" s="25" t="s">
        <v>216</v>
      </c>
      <c r="X218" s="88">
        <v>3712</v>
      </c>
      <c r="Y218" s="47">
        <v>14241937.049839018</v>
      </c>
      <c r="Z218" s="68">
        <v>4665185.1897465773</v>
      </c>
      <c r="AA218" s="82">
        <f t="shared" si="45"/>
        <v>18907122.239585593</v>
      </c>
      <c r="AB218" s="89">
        <v>155471</v>
      </c>
      <c r="AC218" s="31">
        <v>2429559.9825366684</v>
      </c>
      <c r="AD218" s="27">
        <f t="shared" si="46"/>
        <v>21492153.222122263</v>
      </c>
      <c r="AE218" s="28">
        <f t="shared" si="47"/>
        <v>5789.9119671665576</v>
      </c>
    </row>
    <row r="219" spans="1:31" ht="14.4" x14ac:dyDescent="0.3">
      <c r="A219" s="29">
        <v>684</v>
      </c>
      <c r="B219" s="25" t="s">
        <v>217</v>
      </c>
      <c r="C219" s="88">
        <v>38959</v>
      </c>
      <c r="D219" s="47">
        <v>17508420.835472487</v>
      </c>
      <c r="E219" s="317">
        <v>5095554.0548638199</v>
      </c>
      <c r="F219" s="318">
        <v>5165541.5313064419</v>
      </c>
      <c r="G219" s="68">
        <v>-488033.02467374218</v>
      </c>
      <c r="H219" s="82">
        <f t="shared" si="48"/>
        <v>17020387.810798746</v>
      </c>
      <c r="I219" s="89">
        <v>-1150120</v>
      </c>
      <c r="J219" s="31">
        <v>6797820.1332542831</v>
      </c>
      <c r="K219" s="27">
        <f t="shared" si="39"/>
        <v>22668087.944053028</v>
      </c>
      <c r="L219" s="28">
        <f>K219/C219</f>
        <v>581.84470710369942</v>
      </c>
      <c r="M219" s="28"/>
      <c r="N219" s="526">
        <f t="shared" si="40"/>
        <v>-43214417.176551148</v>
      </c>
      <c r="O219" s="527">
        <f t="shared" si="41"/>
        <v>-0.6559316027440526</v>
      </c>
      <c r="P219" s="526">
        <f t="shared" si="42"/>
        <v>-1105.7194609445633</v>
      </c>
      <c r="Q219" s="46"/>
      <c r="R219" s="83">
        <f t="shared" si="43"/>
        <v>-0.62003785295005576</v>
      </c>
      <c r="S219" s="83">
        <f t="shared" si="44"/>
        <v>-0.69431057640530025</v>
      </c>
      <c r="T219" s="110"/>
      <c r="U219" s="49"/>
      <c r="V219" s="29">
        <v>684</v>
      </c>
      <c r="W219" s="25" t="s">
        <v>217</v>
      </c>
      <c r="X219" s="88">
        <v>39040</v>
      </c>
      <c r="Y219" s="47">
        <v>49536946.78441228</v>
      </c>
      <c r="Z219" s="68">
        <v>-4741990.3842909401</v>
      </c>
      <c r="AA219" s="82">
        <f t="shared" si="45"/>
        <v>44794956.400121339</v>
      </c>
      <c r="AB219" s="89">
        <v>-1150120</v>
      </c>
      <c r="AC219" s="31">
        <v>22237668.720482837</v>
      </c>
      <c r="AD219" s="27">
        <f t="shared" si="46"/>
        <v>65882505.120604172</v>
      </c>
      <c r="AE219" s="28">
        <f t="shared" si="47"/>
        <v>1687.5641680482627</v>
      </c>
    </row>
    <row r="220" spans="1:31" ht="14.4" x14ac:dyDescent="0.3">
      <c r="A220" s="29">
        <v>686</v>
      </c>
      <c r="B220" s="25" t="s">
        <v>218</v>
      </c>
      <c r="C220" s="88">
        <v>3033</v>
      </c>
      <c r="D220" s="47">
        <v>-1348236.4130998619</v>
      </c>
      <c r="E220" s="317">
        <v>-996286.42114891601</v>
      </c>
      <c r="F220" s="318">
        <v>-799286.02030608081</v>
      </c>
      <c r="G220" s="68">
        <v>1264754.7853786373</v>
      </c>
      <c r="H220" s="82">
        <f t="shared" si="48"/>
        <v>-83481.627721224679</v>
      </c>
      <c r="I220" s="89">
        <v>105714</v>
      </c>
      <c r="J220" s="31">
        <v>636321.01102463948</v>
      </c>
      <c r="K220" s="27">
        <f t="shared" si="39"/>
        <v>658553.3833034148</v>
      </c>
      <c r="L220" s="28">
        <f>K220/C220</f>
        <v>217.12937134962573</v>
      </c>
      <c r="M220" s="28"/>
      <c r="N220" s="526">
        <f t="shared" si="40"/>
        <v>-12346752.913822912</v>
      </c>
      <c r="O220" s="527">
        <f t="shared" si="41"/>
        <v>-0.94936271639761916</v>
      </c>
      <c r="P220" s="526">
        <f t="shared" si="42"/>
        <v>-4042.715468848975</v>
      </c>
      <c r="Q220" s="46"/>
      <c r="R220" s="83">
        <f t="shared" si="43"/>
        <v>-1.0077209498999589</v>
      </c>
      <c r="S220" s="83">
        <f t="shared" si="44"/>
        <v>-0.69513764312034421</v>
      </c>
      <c r="T220" s="110"/>
      <c r="U220" s="49"/>
      <c r="V220" s="29">
        <v>686</v>
      </c>
      <c r="W220" s="25" t="s">
        <v>218</v>
      </c>
      <c r="X220" s="88">
        <v>3053</v>
      </c>
      <c r="Y220" s="47">
        <v>7914872.5019250019</v>
      </c>
      <c r="Z220" s="68">
        <v>2897479.4499597955</v>
      </c>
      <c r="AA220" s="82">
        <f t="shared" si="45"/>
        <v>10812351.951884797</v>
      </c>
      <c r="AB220" s="89">
        <v>105714</v>
      </c>
      <c r="AC220" s="31">
        <v>2087240.3452415308</v>
      </c>
      <c r="AD220" s="27">
        <f t="shared" si="46"/>
        <v>13005306.297126327</v>
      </c>
      <c r="AE220" s="28">
        <f t="shared" si="47"/>
        <v>4259.8448401986007</v>
      </c>
    </row>
    <row r="221" spans="1:31" ht="14.4" x14ac:dyDescent="0.3">
      <c r="A221" s="29">
        <v>687</v>
      </c>
      <c r="B221" s="25" t="s">
        <v>219</v>
      </c>
      <c r="C221" s="88">
        <v>1513</v>
      </c>
      <c r="D221" s="47">
        <v>286463.34110441047</v>
      </c>
      <c r="E221" s="317">
        <v>-292896.36728557182</v>
      </c>
      <c r="F221" s="318">
        <v>-352603.88427035289</v>
      </c>
      <c r="G221" s="68">
        <v>-26684.912473087745</v>
      </c>
      <c r="H221" s="82">
        <f t="shared" si="48"/>
        <v>259778.42863132272</v>
      </c>
      <c r="I221" s="89">
        <v>105677</v>
      </c>
      <c r="J221" s="31">
        <v>365043.9015126985</v>
      </c>
      <c r="K221" s="27">
        <f t="shared" si="39"/>
        <v>730499.33014402119</v>
      </c>
      <c r="L221" s="28">
        <f>K221/C221</f>
        <v>482.81515541574436</v>
      </c>
      <c r="M221" s="28"/>
      <c r="N221" s="526">
        <f t="shared" si="40"/>
        <v>-7587131.8393746242</v>
      </c>
      <c r="O221" s="527">
        <f t="shared" si="41"/>
        <v>-0.91217459451423399</v>
      </c>
      <c r="P221" s="526">
        <f t="shared" si="42"/>
        <v>-4845.5840563194542</v>
      </c>
      <c r="Q221" s="46"/>
      <c r="R221" s="83">
        <f t="shared" si="43"/>
        <v>-0.96292852678675234</v>
      </c>
      <c r="S221" s="83">
        <f t="shared" si="44"/>
        <v>-0.69692117348693727</v>
      </c>
      <c r="T221" s="110"/>
      <c r="U221" s="49"/>
      <c r="V221" s="29">
        <v>687</v>
      </c>
      <c r="W221" s="25" t="s">
        <v>219</v>
      </c>
      <c r="X221" s="88">
        <v>1561</v>
      </c>
      <c r="Y221" s="47">
        <v>6120517.150744441</v>
      </c>
      <c r="Z221" s="68">
        <v>886985.00966308662</v>
      </c>
      <c r="AA221" s="82">
        <f t="shared" si="45"/>
        <v>7007502.1604075273</v>
      </c>
      <c r="AB221" s="89">
        <v>105677</v>
      </c>
      <c r="AC221" s="31">
        <v>1204452.0091111185</v>
      </c>
      <c r="AD221" s="27">
        <f t="shared" si="46"/>
        <v>8317631.1695186459</v>
      </c>
      <c r="AE221" s="28">
        <f t="shared" si="47"/>
        <v>5328.3992117351991</v>
      </c>
    </row>
    <row r="222" spans="1:31" ht="14.4" x14ac:dyDescent="0.3">
      <c r="A222" s="29">
        <v>689</v>
      </c>
      <c r="B222" s="25" t="s">
        <v>220</v>
      </c>
      <c r="C222" s="88">
        <v>3092</v>
      </c>
      <c r="D222" s="47">
        <v>1332415.2924229386</v>
      </c>
      <c r="E222" s="317">
        <v>1129509.06268098</v>
      </c>
      <c r="F222" s="318">
        <v>789964.38609171181</v>
      </c>
      <c r="G222" s="68">
        <v>326663.31626690843</v>
      </c>
      <c r="H222" s="82">
        <f t="shared" si="48"/>
        <v>1659078.6086898469</v>
      </c>
      <c r="I222" s="89">
        <v>-494646</v>
      </c>
      <c r="J222" s="31">
        <v>572042.29881172662</v>
      </c>
      <c r="K222" s="27">
        <f t="shared" si="39"/>
        <v>1736474.9075015737</v>
      </c>
      <c r="L222" s="28">
        <f>K222/C222</f>
        <v>561.60249272366548</v>
      </c>
      <c r="M222" s="28"/>
      <c r="N222" s="526">
        <f t="shared" si="40"/>
        <v>-9232169.8190439455</v>
      </c>
      <c r="O222" s="527">
        <f t="shared" si="41"/>
        <v>-0.84168737790375481</v>
      </c>
      <c r="P222" s="526">
        <f t="shared" si="42"/>
        <v>-2924.9342925737024</v>
      </c>
      <c r="Q222" s="46"/>
      <c r="R222" s="83">
        <f t="shared" si="43"/>
        <v>-0.82677423030364428</v>
      </c>
      <c r="S222" s="83">
        <f t="shared" si="44"/>
        <v>-0.69664836068967273</v>
      </c>
      <c r="T222" s="110"/>
      <c r="U222" s="49"/>
      <c r="V222" s="29">
        <v>689</v>
      </c>
      <c r="W222" s="25" t="s">
        <v>220</v>
      </c>
      <c r="X222" s="88">
        <v>3146</v>
      </c>
      <c r="Y222" s="47">
        <v>8736819.3540804442</v>
      </c>
      <c r="Z222" s="68">
        <v>840731.44334430119</v>
      </c>
      <c r="AA222" s="82">
        <f t="shared" si="45"/>
        <v>9577550.7974247448</v>
      </c>
      <c r="AB222" s="89">
        <v>-494646</v>
      </c>
      <c r="AC222" s="31">
        <v>1885739.9291207728</v>
      </c>
      <c r="AD222" s="27">
        <f t="shared" si="46"/>
        <v>10968644.726545518</v>
      </c>
      <c r="AE222" s="28">
        <f t="shared" si="47"/>
        <v>3486.5367852973677</v>
      </c>
    </row>
    <row r="223" spans="1:31" ht="14.4" x14ac:dyDescent="0.3">
      <c r="A223" s="29">
        <v>691</v>
      </c>
      <c r="B223" s="25" t="s">
        <v>221</v>
      </c>
      <c r="C223" s="88">
        <v>2690</v>
      </c>
      <c r="D223" s="47">
        <v>2440164.2971578999</v>
      </c>
      <c r="E223" s="317">
        <v>542600.85748709925</v>
      </c>
      <c r="F223" s="318">
        <v>58297.798095752107</v>
      </c>
      <c r="G223" s="68">
        <v>1748235.8132729991</v>
      </c>
      <c r="H223" s="82">
        <f t="shared" si="48"/>
        <v>4188400.1104308991</v>
      </c>
      <c r="I223" s="89">
        <v>2184</v>
      </c>
      <c r="J223" s="31">
        <v>544486.81358765718</v>
      </c>
      <c r="K223" s="27">
        <f t="shared" si="39"/>
        <v>4735070.9240185563</v>
      </c>
      <c r="L223" s="28">
        <f>K223/C223</f>
        <v>1760.2494141332922</v>
      </c>
      <c r="M223" s="28"/>
      <c r="N223" s="526">
        <f t="shared" si="40"/>
        <v>-7989844.4131841473</v>
      </c>
      <c r="O223" s="527">
        <f t="shared" si="41"/>
        <v>-0.62788978955521613</v>
      </c>
      <c r="P223" s="526">
        <f t="shared" si="42"/>
        <v>-2935.2913007016537</v>
      </c>
      <c r="Q223" s="46"/>
      <c r="R223" s="83">
        <f t="shared" si="43"/>
        <v>-0.61549096137460602</v>
      </c>
      <c r="S223" s="83">
        <f t="shared" si="44"/>
        <v>-0.70244657723259851</v>
      </c>
      <c r="T223" s="110"/>
      <c r="U223" s="49"/>
      <c r="V223" s="29">
        <v>691</v>
      </c>
      <c r="W223" s="25" t="s">
        <v>221</v>
      </c>
      <c r="X223" s="88">
        <v>2710</v>
      </c>
      <c r="Y223" s="47">
        <v>7749885.0616620919</v>
      </c>
      <c r="Z223" s="68">
        <v>3142967.094438788</v>
      </c>
      <c r="AA223" s="82">
        <f t="shared" si="45"/>
        <v>10892852.15610088</v>
      </c>
      <c r="AB223" s="89">
        <v>2184</v>
      </c>
      <c r="AC223" s="31">
        <v>1829879.181101823</v>
      </c>
      <c r="AD223" s="27">
        <f t="shared" si="46"/>
        <v>12724915.337202704</v>
      </c>
      <c r="AE223" s="28">
        <f t="shared" si="47"/>
        <v>4695.5407148349459</v>
      </c>
    </row>
    <row r="224" spans="1:31" ht="14.4" x14ac:dyDescent="0.3">
      <c r="A224" s="29">
        <v>694</v>
      </c>
      <c r="B224" s="25" t="s">
        <v>222</v>
      </c>
      <c r="C224" s="88">
        <v>28521</v>
      </c>
      <c r="D224" s="47">
        <v>6601183.5318140723</v>
      </c>
      <c r="E224" s="317">
        <v>-397138.85914855823</v>
      </c>
      <c r="F224" s="318">
        <v>1318536.44774536</v>
      </c>
      <c r="G224" s="68">
        <v>2061515.7612341607</v>
      </c>
      <c r="H224" s="82">
        <f t="shared" si="48"/>
        <v>8662699.2930482328</v>
      </c>
      <c r="I224" s="89">
        <v>-504462</v>
      </c>
      <c r="J224" s="31">
        <v>4026775.8925880482</v>
      </c>
      <c r="K224" s="27">
        <f t="shared" si="39"/>
        <v>12185013.185636282</v>
      </c>
      <c r="L224" s="28">
        <f>K224/C224</f>
        <v>427.22952160289901</v>
      </c>
      <c r="M224" s="28"/>
      <c r="N224" s="526">
        <f t="shared" si="40"/>
        <v>-35792078.078883179</v>
      </c>
      <c r="O224" s="527">
        <f t="shared" si="41"/>
        <v>-0.74602434485961688</v>
      </c>
      <c r="P224" s="526">
        <f t="shared" si="42"/>
        <v>-1243.8638697074271</v>
      </c>
      <c r="Q224" s="46"/>
      <c r="R224" s="83">
        <f t="shared" si="43"/>
        <v>-0.75536997903518055</v>
      </c>
      <c r="S224" s="83">
        <f t="shared" si="44"/>
        <v>-0.69190983494724079</v>
      </c>
      <c r="T224" s="110"/>
      <c r="U224" s="49"/>
      <c r="V224" s="29">
        <v>694</v>
      </c>
      <c r="W224" s="25" t="s">
        <v>222</v>
      </c>
      <c r="X224" s="88">
        <v>28710</v>
      </c>
      <c r="Y224" s="47">
        <v>33115614.21210454</v>
      </c>
      <c r="Z224" s="68">
        <v>2295817.5446463134</v>
      </c>
      <c r="AA224" s="82">
        <f t="shared" si="45"/>
        <v>35411431.756750852</v>
      </c>
      <c r="AB224" s="89">
        <v>-504462</v>
      </c>
      <c r="AC224" s="31">
        <v>13070121.507768607</v>
      </c>
      <c r="AD224" s="27">
        <f t="shared" si="46"/>
        <v>47977091.26451946</v>
      </c>
      <c r="AE224" s="28">
        <f t="shared" si="47"/>
        <v>1671.0933913103261</v>
      </c>
    </row>
    <row r="225" spans="1:31" ht="14.4" x14ac:dyDescent="0.3">
      <c r="A225" s="29">
        <v>697</v>
      </c>
      <c r="B225" s="25" t="s">
        <v>223</v>
      </c>
      <c r="C225" s="88">
        <v>1210</v>
      </c>
      <c r="D225" s="47">
        <v>248381.51753897627</v>
      </c>
      <c r="E225" s="317">
        <v>-69085.151303993844</v>
      </c>
      <c r="F225" s="318">
        <v>-34279.641955663748</v>
      </c>
      <c r="G225" s="68">
        <v>235512.31691734068</v>
      </c>
      <c r="H225" s="82">
        <f t="shared" si="48"/>
        <v>483893.83445631695</v>
      </c>
      <c r="I225" s="89">
        <v>-257531</v>
      </c>
      <c r="J225" s="31">
        <v>281667.10538278118</v>
      </c>
      <c r="K225" s="27">
        <f t="shared" si="39"/>
        <v>508029.93983909814</v>
      </c>
      <c r="L225" s="28">
        <f>K225/C225</f>
        <v>419.85945441247782</v>
      </c>
      <c r="M225" s="28"/>
      <c r="N225" s="526">
        <f t="shared" si="40"/>
        <v>-5509973.5990270693</v>
      </c>
      <c r="O225" s="527">
        <f t="shared" si="41"/>
        <v>-0.91558164820640597</v>
      </c>
      <c r="P225" s="526">
        <f t="shared" si="42"/>
        <v>-4453.0179049933249</v>
      </c>
      <c r="Q225" s="46"/>
      <c r="R225" s="83">
        <f t="shared" si="43"/>
        <v>-0.9098394386781502</v>
      </c>
      <c r="S225" s="83">
        <f t="shared" si="44"/>
        <v>-0.68996849227773505</v>
      </c>
      <c r="T225" s="110"/>
      <c r="U225" s="49"/>
      <c r="V225" s="29">
        <v>697</v>
      </c>
      <c r="W225" s="25" t="s">
        <v>223</v>
      </c>
      <c r="X225" s="88">
        <v>1235</v>
      </c>
      <c r="Y225" s="47">
        <v>4461174.2822287576</v>
      </c>
      <c r="Z225" s="68">
        <v>905849.02998135437</v>
      </c>
      <c r="AA225" s="82">
        <f t="shared" si="45"/>
        <v>5367023.3122101119</v>
      </c>
      <c r="AB225" s="89">
        <v>-257531</v>
      </c>
      <c r="AC225" s="31">
        <v>908511.22665605519</v>
      </c>
      <c r="AD225" s="27">
        <f t="shared" si="46"/>
        <v>6018003.538866167</v>
      </c>
      <c r="AE225" s="28">
        <f t="shared" si="47"/>
        <v>4872.877359405803</v>
      </c>
    </row>
    <row r="226" spans="1:31" ht="14.4" x14ac:dyDescent="0.3">
      <c r="A226" s="29">
        <v>698</v>
      </c>
      <c r="B226" s="25" t="s">
        <v>224</v>
      </c>
      <c r="C226" s="88">
        <v>64180</v>
      </c>
      <c r="D226" s="47">
        <v>-12954281.593783934</v>
      </c>
      <c r="E226" s="317">
        <v>-21866938.844747391</v>
      </c>
      <c r="F226" s="318">
        <v>-14239564.998743877</v>
      </c>
      <c r="G226" s="68">
        <v>17476813.11267481</v>
      </c>
      <c r="H226" s="82">
        <f t="shared" si="48"/>
        <v>4522531.5188908763</v>
      </c>
      <c r="I226" s="89">
        <v>-3819856</v>
      </c>
      <c r="J226" s="31">
        <v>9316474.1923971139</v>
      </c>
      <c r="K226" s="27">
        <f t="shared" si="39"/>
        <v>10019149.71128799</v>
      </c>
      <c r="L226" s="28">
        <f>K226/C226</f>
        <v>156.11015442954175</v>
      </c>
      <c r="M226" s="28"/>
      <c r="N226" s="526">
        <f t="shared" si="40"/>
        <v>-112174961.99795295</v>
      </c>
      <c r="O226" s="527">
        <f t="shared" si="41"/>
        <v>-0.91800628057161704</v>
      </c>
      <c r="P226" s="526">
        <f t="shared" si="42"/>
        <v>-1767.3584217768703</v>
      </c>
      <c r="Q226" s="46"/>
      <c r="R226" s="83">
        <f t="shared" si="43"/>
        <v>-0.95263089863411654</v>
      </c>
      <c r="S226" s="83">
        <f t="shared" si="44"/>
        <v>-0.69493864484998202</v>
      </c>
      <c r="T226" s="110"/>
      <c r="U226" s="49"/>
      <c r="V226" s="29">
        <v>698</v>
      </c>
      <c r="W226" s="25" t="s">
        <v>224</v>
      </c>
      <c r="X226" s="88">
        <v>63528</v>
      </c>
      <c r="Y226" s="47">
        <v>69625044.961692765</v>
      </c>
      <c r="Z226" s="68">
        <v>25849249.219199721</v>
      </c>
      <c r="AA226" s="82">
        <f t="shared" si="45"/>
        <v>95474294.180892482</v>
      </c>
      <c r="AB226" s="89">
        <v>-3819856</v>
      </c>
      <c r="AC226" s="31">
        <v>30539673.528348465</v>
      </c>
      <c r="AD226" s="27">
        <f t="shared" si="46"/>
        <v>122194111.70924094</v>
      </c>
      <c r="AE226" s="28">
        <f t="shared" si="47"/>
        <v>1923.4685762064121</v>
      </c>
    </row>
    <row r="227" spans="1:31" ht="14.4" x14ac:dyDescent="0.3">
      <c r="A227" s="29">
        <v>700</v>
      </c>
      <c r="B227" s="25" t="s">
        <v>225</v>
      </c>
      <c r="C227" s="88">
        <v>4913</v>
      </c>
      <c r="D227" s="47">
        <v>830705.0160215483</v>
      </c>
      <c r="E227" s="317">
        <v>24491.904781800073</v>
      </c>
      <c r="F227" s="318">
        <v>363257.22067607666</v>
      </c>
      <c r="G227" s="68">
        <v>-13386.74709077666</v>
      </c>
      <c r="H227" s="82">
        <f t="shared" si="48"/>
        <v>817318.26893077162</v>
      </c>
      <c r="I227" s="89">
        <v>-1000953</v>
      </c>
      <c r="J227" s="31">
        <v>796962.30867091275</v>
      </c>
      <c r="K227" s="27">
        <f t="shared" si="39"/>
        <v>613327.57760168437</v>
      </c>
      <c r="L227" s="28">
        <f>K227/C227</f>
        <v>124.83769134982381</v>
      </c>
      <c r="M227" s="28"/>
      <c r="N227" s="526">
        <f t="shared" si="40"/>
        <v>-11536639.072108222</v>
      </c>
      <c r="O227" s="527">
        <f t="shared" si="41"/>
        <v>-0.94952022542248471</v>
      </c>
      <c r="P227" s="526">
        <f t="shared" si="42"/>
        <v>-2343.6642691763664</v>
      </c>
      <c r="Q227" s="46"/>
      <c r="R227" s="83">
        <f t="shared" si="43"/>
        <v>-0.92257437147768429</v>
      </c>
      <c r="S227" s="83">
        <f t="shared" si="44"/>
        <v>-0.69285553592797366</v>
      </c>
      <c r="T227" s="110"/>
      <c r="U227" s="49"/>
      <c r="V227" s="29">
        <v>700</v>
      </c>
      <c r="W227" s="25" t="s">
        <v>225</v>
      </c>
      <c r="X227" s="88">
        <v>4922</v>
      </c>
      <c r="Y227" s="47">
        <v>10031832.125294458</v>
      </c>
      <c r="Z227" s="68">
        <v>524340.09480192652</v>
      </c>
      <c r="AA227" s="82">
        <f t="shared" si="45"/>
        <v>10556172.220096385</v>
      </c>
      <c r="AB227" s="89">
        <v>-1000953</v>
      </c>
      <c r="AC227" s="31">
        <v>2594747.4296135209</v>
      </c>
      <c r="AD227" s="27">
        <f t="shared" si="46"/>
        <v>12149966.649709906</v>
      </c>
      <c r="AE227" s="28">
        <f t="shared" si="47"/>
        <v>2468.50196052619</v>
      </c>
    </row>
    <row r="228" spans="1:31" ht="14.4" x14ac:dyDescent="0.3">
      <c r="A228" s="29">
        <v>702</v>
      </c>
      <c r="B228" s="25" t="s">
        <v>226</v>
      </c>
      <c r="C228" s="88">
        <v>4155</v>
      </c>
      <c r="D228" s="47">
        <v>157725.90516891395</v>
      </c>
      <c r="E228" s="317">
        <v>131508.66390615053</v>
      </c>
      <c r="F228" s="318">
        <v>-89933.549841044558</v>
      </c>
      <c r="G228" s="68">
        <v>852104.73461506807</v>
      </c>
      <c r="H228" s="82">
        <f t="shared" si="48"/>
        <v>1009830.639783982</v>
      </c>
      <c r="I228" s="465">
        <v>-792365</v>
      </c>
      <c r="J228" s="31">
        <v>863072.69145825971</v>
      </c>
      <c r="K228" s="27">
        <f t="shared" si="39"/>
        <v>1080538.3312422417</v>
      </c>
      <c r="L228" s="28">
        <f>K228/C228</f>
        <v>260.05736010643602</v>
      </c>
      <c r="M228" s="28"/>
      <c r="N228" s="526">
        <f t="shared" si="40"/>
        <v>-13718912.753253313</v>
      </c>
      <c r="O228" s="527">
        <f t="shared" si="41"/>
        <v>-0.92698794535871321</v>
      </c>
      <c r="P228" s="526">
        <f t="shared" si="42"/>
        <v>-3251.08168722347</v>
      </c>
      <c r="Q228" s="46"/>
      <c r="R228" s="83">
        <f t="shared" si="43"/>
        <v>-0.92076392982247479</v>
      </c>
      <c r="S228" s="83">
        <f t="shared" si="44"/>
        <v>-0.69687323135005586</v>
      </c>
      <c r="T228" s="110"/>
      <c r="U228" s="49"/>
      <c r="V228" s="29">
        <v>702</v>
      </c>
      <c r="W228" s="25" t="s">
        <v>226</v>
      </c>
      <c r="X228" s="88">
        <v>4215</v>
      </c>
      <c r="Y228" s="47">
        <v>9955044.6770607773</v>
      </c>
      <c r="Z228" s="68">
        <v>2789537.9040982551</v>
      </c>
      <c r="AA228" s="82">
        <f t="shared" si="45"/>
        <v>12744582.581159033</v>
      </c>
      <c r="AB228" s="465">
        <v>-792365</v>
      </c>
      <c r="AC228" s="31">
        <v>2847233.5033365213</v>
      </c>
      <c r="AD228" s="27">
        <f t="shared" si="46"/>
        <v>14799451.084495554</v>
      </c>
      <c r="AE228" s="28">
        <f t="shared" si="47"/>
        <v>3511.1390473299061</v>
      </c>
    </row>
    <row r="229" spans="1:31" ht="14.4" x14ac:dyDescent="0.3">
      <c r="A229" s="29">
        <v>704</v>
      </c>
      <c r="B229" s="25" t="s">
        <v>227</v>
      </c>
      <c r="C229" s="88">
        <v>6379</v>
      </c>
      <c r="D229" s="47">
        <v>4091130.2224597447</v>
      </c>
      <c r="E229" s="317">
        <v>368904.36564034637</v>
      </c>
      <c r="F229" s="318">
        <v>-62926.853982607601</v>
      </c>
      <c r="G229" s="68">
        <v>1064645.2421074819</v>
      </c>
      <c r="H229" s="82">
        <f t="shared" si="48"/>
        <v>5155775.4645672264</v>
      </c>
      <c r="I229" s="89">
        <v>-971431</v>
      </c>
      <c r="J229" s="31">
        <v>814737.5352148196</v>
      </c>
      <c r="K229" s="27">
        <f t="shared" si="39"/>
        <v>4999081.9997820463</v>
      </c>
      <c r="L229" s="28">
        <f>K229/C229</f>
        <v>783.67800592287915</v>
      </c>
      <c r="M229" s="28"/>
      <c r="N229" s="526">
        <f t="shared" si="40"/>
        <v>-2614458.7775783017</v>
      </c>
      <c r="O229" s="527">
        <f t="shared" si="41"/>
        <v>-0.34339591184073848</v>
      </c>
      <c r="P229" s="526">
        <f t="shared" si="42"/>
        <v>-414.55000436360945</v>
      </c>
      <c r="Q229" s="46"/>
      <c r="R229" s="83">
        <f t="shared" si="43"/>
        <v>-0.12418888277397877</v>
      </c>
      <c r="S229" s="83">
        <f t="shared" si="44"/>
        <v>-0.69803443164342915</v>
      </c>
      <c r="T229" s="110"/>
      <c r="U229" s="49"/>
      <c r="V229" s="29">
        <v>704</v>
      </c>
      <c r="W229" s="25" t="s">
        <v>227</v>
      </c>
      <c r="X229" s="88">
        <v>6354</v>
      </c>
      <c r="Y229" s="47">
        <v>5743213.8639937462</v>
      </c>
      <c r="Z229" s="68">
        <v>143643.88782064602</v>
      </c>
      <c r="AA229" s="82">
        <f t="shared" si="45"/>
        <v>5886857.7518143924</v>
      </c>
      <c r="AB229" s="89">
        <v>-971431</v>
      </c>
      <c r="AC229" s="31">
        <v>2698114.0255459552</v>
      </c>
      <c r="AD229" s="27">
        <f t="shared" si="46"/>
        <v>7613540.777360348</v>
      </c>
      <c r="AE229" s="28">
        <f t="shared" si="47"/>
        <v>1198.2280102864886</v>
      </c>
    </row>
    <row r="230" spans="1:31" ht="14.4" x14ac:dyDescent="0.3">
      <c r="A230" s="29">
        <v>707</v>
      </c>
      <c r="B230" s="25" t="s">
        <v>228</v>
      </c>
      <c r="C230" s="88">
        <v>2032</v>
      </c>
      <c r="D230" s="47">
        <v>357691.35409698595</v>
      </c>
      <c r="E230" s="317">
        <v>164674.92679496965</v>
      </c>
      <c r="F230" s="318">
        <v>279537.68185277825</v>
      </c>
      <c r="G230" s="68">
        <v>1210715.497598212</v>
      </c>
      <c r="H230" s="82">
        <f t="shared" si="48"/>
        <v>1568406.8516951979</v>
      </c>
      <c r="I230" s="89">
        <v>-531857</v>
      </c>
      <c r="J230" s="31">
        <v>499311.94308338</v>
      </c>
      <c r="K230" s="27">
        <f t="shared" si="39"/>
        <v>1535861.794778578</v>
      </c>
      <c r="L230" s="28">
        <f>K230/C230</f>
        <v>755.83749743040255</v>
      </c>
      <c r="M230" s="28"/>
      <c r="N230" s="526">
        <f t="shared" si="40"/>
        <v>-8333697.8672443125</v>
      </c>
      <c r="O230" s="527">
        <f t="shared" si="41"/>
        <v>-0.84438395963211754</v>
      </c>
      <c r="P230" s="526">
        <f t="shared" si="42"/>
        <v>-4021.2968985148491</v>
      </c>
      <c r="Q230" s="46"/>
      <c r="R230" s="83">
        <f t="shared" si="43"/>
        <v>-0.82071567156708325</v>
      </c>
      <c r="S230" s="83">
        <f t="shared" si="44"/>
        <v>-0.69798396343749369</v>
      </c>
      <c r="T230" s="110"/>
      <c r="U230" s="49"/>
      <c r="V230" s="29">
        <v>707</v>
      </c>
      <c r="W230" s="25" t="s">
        <v>228</v>
      </c>
      <c r="X230" s="88">
        <v>2066</v>
      </c>
      <c r="Y230" s="47">
        <v>6043770.9555431213</v>
      </c>
      <c r="Z230" s="68">
        <v>2704382.6918184906</v>
      </c>
      <c r="AA230" s="82">
        <f t="shared" si="45"/>
        <v>8748153.6473616119</v>
      </c>
      <c r="AB230" s="89">
        <v>-531857</v>
      </c>
      <c r="AC230" s="31">
        <v>1653263.0146612783</v>
      </c>
      <c r="AD230" s="27">
        <f t="shared" si="46"/>
        <v>9869559.6620228905</v>
      </c>
      <c r="AE230" s="28">
        <f t="shared" si="47"/>
        <v>4777.1343959452515</v>
      </c>
    </row>
    <row r="231" spans="1:31" ht="14.4" x14ac:dyDescent="0.3">
      <c r="A231" s="29">
        <v>710</v>
      </c>
      <c r="B231" s="25" t="s">
        <v>229</v>
      </c>
      <c r="C231" s="88">
        <v>27484</v>
      </c>
      <c r="D231" s="47">
        <v>5064331.9300574381</v>
      </c>
      <c r="E231" s="317">
        <v>-4328872.1656706752</v>
      </c>
      <c r="F231" s="318">
        <v>-1221505.3455643367</v>
      </c>
      <c r="G231" s="68">
        <v>7947151.8416227875</v>
      </c>
      <c r="H231" s="82">
        <f t="shared" si="48"/>
        <v>13011483.771680225</v>
      </c>
      <c r="I231" s="89">
        <v>-695997</v>
      </c>
      <c r="J231" s="31">
        <v>4646478.6675868286</v>
      </c>
      <c r="K231" s="27">
        <f t="shared" si="39"/>
        <v>16961965.439267054</v>
      </c>
      <c r="L231" s="28">
        <f>K231/C231</f>
        <v>617.15781688498964</v>
      </c>
      <c r="M231" s="28"/>
      <c r="N231" s="526">
        <f t="shared" si="40"/>
        <v>-53737610.920184836</v>
      </c>
      <c r="O231" s="527">
        <f t="shared" si="41"/>
        <v>-0.76008391686777921</v>
      </c>
      <c r="P231" s="526">
        <f t="shared" si="42"/>
        <v>-1951.1208942255848</v>
      </c>
      <c r="Q231" s="46"/>
      <c r="R231" s="83">
        <f t="shared" si="43"/>
        <v>-0.76892609872433004</v>
      </c>
      <c r="S231" s="83">
        <f t="shared" si="44"/>
        <v>-0.69201731865204275</v>
      </c>
      <c r="T231" s="110"/>
      <c r="U231" s="49"/>
      <c r="V231" s="29">
        <v>710</v>
      </c>
      <c r="W231" s="25" t="s">
        <v>229</v>
      </c>
      <c r="X231" s="88">
        <v>27528</v>
      </c>
      <c r="Y231" s="47">
        <v>44718333.229971752</v>
      </c>
      <c r="Z231" s="68">
        <v>11590422.106952233</v>
      </c>
      <c r="AA231" s="82">
        <f t="shared" si="45"/>
        <v>56308755.336923987</v>
      </c>
      <c r="AB231" s="89">
        <v>-695997</v>
      </c>
      <c r="AC231" s="31">
        <v>15086818.0225279</v>
      </c>
      <c r="AD231" s="27">
        <f t="shared" si="46"/>
        <v>70699576.35945189</v>
      </c>
      <c r="AE231" s="28">
        <f t="shared" si="47"/>
        <v>2568.2787111105745</v>
      </c>
    </row>
    <row r="232" spans="1:31" ht="14.4" x14ac:dyDescent="0.3">
      <c r="A232" s="29">
        <v>729</v>
      </c>
      <c r="B232" s="25" t="s">
        <v>230</v>
      </c>
      <c r="C232" s="88">
        <v>9117</v>
      </c>
      <c r="D232" s="47">
        <v>2234770.7404209194</v>
      </c>
      <c r="E232" s="317">
        <v>123482.79004351576</v>
      </c>
      <c r="F232" s="318">
        <v>283378.3403821871</v>
      </c>
      <c r="G232" s="68">
        <v>4307099.5576835955</v>
      </c>
      <c r="H232" s="82">
        <f t="shared" si="48"/>
        <v>6541870.2981045153</v>
      </c>
      <c r="I232" s="89">
        <v>297261</v>
      </c>
      <c r="J232" s="31">
        <v>1823981.6273416474</v>
      </c>
      <c r="K232" s="27">
        <f t="shared" si="39"/>
        <v>8663112.925446162</v>
      </c>
      <c r="L232" s="28">
        <f>K232/C232</f>
        <v>950.215303876951</v>
      </c>
      <c r="M232" s="28"/>
      <c r="N232" s="526">
        <f t="shared" si="40"/>
        <v>-27320432.147187918</v>
      </c>
      <c r="O232" s="527">
        <f t="shared" si="41"/>
        <v>-0.75924793102071086</v>
      </c>
      <c r="P232" s="526">
        <f t="shared" si="42"/>
        <v>-2957.6414590068539</v>
      </c>
      <c r="Q232" s="46"/>
      <c r="R232" s="83">
        <f t="shared" si="43"/>
        <v>-0.77957487153858884</v>
      </c>
      <c r="S232" s="83">
        <f t="shared" si="44"/>
        <v>-0.69640080933378634</v>
      </c>
      <c r="T232" s="110"/>
      <c r="U232" s="49"/>
      <c r="V232" s="29">
        <v>729</v>
      </c>
      <c r="W232" s="25" t="s">
        <v>230</v>
      </c>
      <c r="X232" s="88">
        <v>9208</v>
      </c>
      <c r="Y232" s="47">
        <v>20770945.773878466</v>
      </c>
      <c r="Z232" s="68">
        <v>8907477.6607245002</v>
      </c>
      <c r="AA232" s="82">
        <f t="shared" si="45"/>
        <v>29678423.434602968</v>
      </c>
      <c r="AB232" s="89">
        <v>297261</v>
      </c>
      <c r="AC232" s="31">
        <v>6007860.6380311102</v>
      </c>
      <c r="AD232" s="27">
        <f t="shared" si="46"/>
        <v>35983545.072634079</v>
      </c>
      <c r="AE232" s="28">
        <f t="shared" si="47"/>
        <v>3907.856762883805</v>
      </c>
    </row>
    <row r="233" spans="1:31" ht="14.4" x14ac:dyDescent="0.3">
      <c r="A233" s="29">
        <v>732</v>
      </c>
      <c r="B233" s="25" t="s">
        <v>231</v>
      </c>
      <c r="C233" s="88">
        <v>3416</v>
      </c>
      <c r="D233" s="47">
        <v>2758387.8756864509</v>
      </c>
      <c r="E233" s="317">
        <v>-545544.63024855475</v>
      </c>
      <c r="F233" s="318">
        <v>618966.55828274123</v>
      </c>
      <c r="G233" s="68">
        <v>1235986.5922859802</v>
      </c>
      <c r="H233" s="82">
        <f t="shared" si="48"/>
        <v>3994374.4679724313</v>
      </c>
      <c r="I233" s="89">
        <v>103748</v>
      </c>
      <c r="J233" s="31">
        <v>728184.7469009026</v>
      </c>
      <c r="K233" s="27">
        <f t="shared" si="39"/>
        <v>4826307.2148733344</v>
      </c>
      <c r="L233" s="28">
        <f>K233/C233</f>
        <v>1412.853400138564</v>
      </c>
      <c r="M233" s="28"/>
      <c r="N233" s="526">
        <f t="shared" si="40"/>
        <v>-16749100.050314868</v>
      </c>
      <c r="O233" s="527">
        <f t="shared" si="41"/>
        <v>-0.77630516283877737</v>
      </c>
      <c r="P233" s="526">
        <f t="shared" si="42"/>
        <v>-4919.8167686868546</v>
      </c>
      <c r="Q233" s="46"/>
      <c r="R233" s="83">
        <f t="shared" si="43"/>
        <v>-0.79067559787726627</v>
      </c>
      <c r="S233" s="83">
        <f t="shared" si="44"/>
        <v>-0.69524858291114033</v>
      </c>
      <c r="T233" s="110"/>
      <c r="U233" s="49"/>
      <c r="V233" s="29">
        <v>732</v>
      </c>
      <c r="W233" s="25" t="s">
        <v>231</v>
      </c>
      <c r="X233" s="88">
        <v>3407</v>
      </c>
      <c r="Y233" s="47">
        <v>16222778.423183078</v>
      </c>
      <c r="Z233" s="68">
        <v>2859442.4142632824</v>
      </c>
      <c r="AA233" s="82">
        <f t="shared" si="45"/>
        <v>19082220.837446362</v>
      </c>
      <c r="AB233" s="89">
        <v>103748</v>
      </c>
      <c r="AC233" s="31">
        <v>2389438.4277418405</v>
      </c>
      <c r="AD233" s="27">
        <f t="shared" si="46"/>
        <v>21575407.265188202</v>
      </c>
      <c r="AE233" s="28">
        <f t="shared" si="47"/>
        <v>6332.6701688254188</v>
      </c>
    </row>
    <row r="234" spans="1:31" ht="14.4" x14ac:dyDescent="0.3">
      <c r="A234" s="29">
        <v>734</v>
      </c>
      <c r="B234" s="25" t="s">
        <v>232</v>
      </c>
      <c r="C234" s="88">
        <v>51400</v>
      </c>
      <c r="D234" s="47">
        <v>6393432.5588070517</v>
      </c>
      <c r="E234" s="317">
        <v>-2487116.5794258942</v>
      </c>
      <c r="F234" s="318">
        <v>309393.39313882607</v>
      </c>
      <c r="G234" s="68">
        <v>16054517.236633582</v>
      </c>
      <c r="H234" s="82">
        <f t="shared" si="48"/>
        <v>22447949.795440633</v>
      </c>
      <c r="I234" s="465">
        <v>-2089971</v>
      </c>
      <c r="J234" s="31">
        <v>8757689.6353488322</v>
      </c>
      <c r="K234" s="27">
        <f t="shared" si="39"/>
        <v>29115668.430789463</v>
      </c>
      <c r="L234" s="28">
        <f>K234/C234</f>
        <v>566.45269320602074</v>
      </c>
      <c r="M234" s="28"/>
      <c r="N234" s="526">
        <f t="shared" si="40"/>
        <v>-100804197.75780845</v>
      </c>
      <c r="O234" s="527">
        <f t="shared" si="41"/>
        <v>-0.77589517842849565</v>
      </c>
      <c r="P234" s="526">
        <f t="shared" si="42"/>
        <v>-1953.2297510086705</v>
      </c>
      <c r="Q234" s="46"/>
      <c r="R234" s="83">
        <f t="shared" si="43"/>
        <v>-0.78365364492775891</v>
      </c>
      <c r="S234" s="83">
        <f t="shared" si="44"/>
        <v>-0.68999900781644796</v>
      </c>
      <c r="T234" s="110"/>
      <c r="U234" s="49"/>
      <c r="V234" s="29">
        <v>734</v>
      </c>
      <c r="W234" s="25" t="s">
        <v>232</v>
      </c>
      <c r="X234" s="88">
        <v>51562</v>
      </c>
      <c r="Y234" s="47">
        <v>77147394.075168937</v>
      </c>
      <c r="Z234" s="68">
        <v>26611921.804892667</v>
      </c>
      <c r="AA234" s="82">
        <f t="shared" si="45"/>
        <v>103759315.8800616</v>
      </c>
      <c r="AB234" s="465">
        <v>-2089971</v>
      </c>
      <c r="AC234" s="31">
        <v>28250521.308536302</v>
      </c>
      <c r="AD234" s="27">
        <f t="shared" si="46"/>
        <v>129919866.1885979</v>
      </c>
      <c r="AE234" s="28">
        <f t="shared" si="47"/>
        <v>2519.6824442146913</v>
      </c>
    </row>
    <row r="235" spans="1:31" ht="14.4" x14ac:dyDescent="0.3">
      <c r="A235" s="29">
        <v>738</v>
      </c>
      <c r="B235" s="25" t="s">
        <v>233</v>
      </c>
      <c r="C235" s="88">
        <v>2959</v>
      </c>
      <c r="D235" s="47">
        <v>669122.32103722543</v>
      </c>
      <c r="E235" s="317">
        <v>49480.871822607842</v>
      </c>
      <c r="F235" s="318">
        <v>-5136.5945934219262</v>
      </c>
      <c r="G235" s="68">
        <v>849198.6243308183</v>
      </c>
      <c r="H235" s="82">
        <f t="shared" si="48"/>
        <v>1518320.9453680436</v>
      </c>
      <c r="I235" s="89">
        <v>-571952</v>
      </c>
      <c r="J235" s="31">
        <v>549925.02896939847</v>
      </c>
      <c r="K235" s="27">
        <f t="shared" si="39"/>
        <v>1496293.9743374421</v>
      </c>
      <c r="L235" s="28">
        <f>K235/C235</f>
        <v>505.67555739690505</v>
      </c>
      <c r="M235" s="28"/>
      <c r="N235" s="526">
        <f t="shared" si="40"/>
        <v>-3809734.4504092494</v>
      </c>
      <c r="O235" s="527">
        <f t="shared" si="41"/>
        <v>-0.71800113859946491</v>
      </c>
      <c r="P235" s="526">
        <f t="shared" si="42"/>
        <v>-1292.978145907058</v>
      </c>
      <c r="Q235" s="46"/>
      <c r="R235" s="83">
        <f t="shared" si="43"/>
        <v>-0.63186563689386088</v>
      </c>
      <c r="S235" s="83">
        <f t="shared" si="44"/>
        <v>-0.68640477523768517</v>
      </c>
      <c r="T235" s="110"/>
      <c r="U235" s="49"/>
      <c r="V235" s="29">
        <v>738</v>
      </c>
      <c r="W235" s="25" t="s">
        <v>233</v>
      </c>
      <c r="X235" s="88">
        <v>2950</v>
      </c>
      <c r="Y235" s="47">
        <v>2774165.8269701367</v>
      </c>
      <c r="Z235" s="68">
        <v>1350200.4303854329</v>
      </c>
      <c r="AA235" s="82">
        <f t="shared" si="45"/>
        <v>4124366.2573555699</v>
      </c>
      <c r="AB235" s="89">
        <v>-571952</v>
      </c>
      <c r="AC235" s="31">
        <v>1753614.1673911216</v>
      </c>
      <c r="AD235" s="27">
        <f t="shared" si="46"/>
        <v>5306028.4247466912</v>
      </c>
      <c r="AE235" s="28">
        <f t="shared" si="47"/>
        <v>1798.6537033039631</v>
      </c>
    </row>
    <row r="236" spans="1:31" ht="14.4" x14ac:dyDescent="0.3">
      <c r="A236" s="29">
        <v>739</v>
      </c>
      <c r="B236" s="25" t="s">
        <v>234</v>
      </c>
      <c r="C236" s="88">
        <v>3261</v>
      </c>
      <c r="D236" s="47">
        <v>2608779.9508621427</v>
      </c>
      <c r="E236" s="317">
        <v>1438017.4488031343</v>
      </c>
      <c r="F236" s="318">
        <v>1204309.2226618777</v>
      </c>
      <c r="G236" s="68">
        <v>729131.59021378192</v>
      </c>
      <c r="H236" s="82">
        <f t="shared" si="48"/>
        <v>3337911.5410759244</v>
      </c>
      <c r="I236" s="89">
        <v>348221</v>
      </c>
      <c r="J236" s="31">
        <v>693773.13607391366</v>
      </c>
      <c r="K236" s="27">
        <f t="shared" si="39"/>
        <v>4379905.6771498378</v>
      </c>
      <c r="L236" s="28">
        <f>K236/C236</f>
        <v>1343.117349631965</v>
      </c>
      <c r="M236" s="28"/>
      <c r="N236" s="526">
        <f t="shared" si="40"/>
        <v>-9384971.6463672239</v>
      </c>
      <c r="O236" s="527">
        <f t="shared" si="41"/>
        <v>-0.68180568746029846</v>
      </c>
      <c r="P236" s="526">
        <f t="shared" si="42"/>
        <v>-2795.4506971260207</v>
      </c>
      <c r="Q236" s="46"/>
      <c r="R236" s="83">
        <f t="shared" si="43"/>
        <v>-0.69980567350554135</v>
      </c>
      <c r="S236" s="83">
        <f t="shared" si="44"/>
        <v>-0.69802957280360278</v>
      </c>
      <c r="T236" s="110"/>
      <c r="U236" s="49"/>
      <c r="V236" s="29">
        <v>739</v>
      </c>
      <c r="W236" s="25" t="s">
        <v>234</v>
      </c>
      <c r="X236" s="88">
        <v>3326</v>
      </c>
      <c r="Y236" s="47">
        <v>8967240.6354614124</v>
      </c>
      <c r="Z236" s="68">
        <v>2151928.6708163964</v>
      </c>
      <c r="AA236" s="82">
        <f t="shared" si="45"/>
        <v>11119169.306277808</v>
      </c>
      <c r="AB236" s="89">
        <v>348221</v>
      </c>
      <c r="AC236" s="31">
        <v>2297487.017239253</v>
      </c>
      <c r="AD236" s="27">
        <f t="shared" si="46"/>
        <v>13764877.323517062</v>
      </c>
      <c r="AE236" s="28">
        <f t="shared" si="47"/>
        <v>4138.5680467579859</v>
      </c>
    </row>
    <row r="237" spans="1:31" ht="14.4" x14ac:dyDescent="0.3">
      <c r="A237" s="29">
        <v>740</v>
      </c>
      <c r="B237" s="25" t="s">
        <v>235</v>
      </c>
      <c r="C237" s="88">
        <v>32547</v>
      </c>
      <c r="D237" s="47">
        <v>-2234748.556423177</v>
      </c>
      <c r="E237" s="317">
        <v>-2170470.1955421437</v>
      </c>
      <c r="F237" s="318">
        <v>129236.48823625229</v>
      </c>
      <c r="G237" s="68">
        <v>7971285.23172569</v>
      </c>
      <c r="H237" s="82">
        <f t="shared" si="48"/>
        <v>5736536.6753025129</v>
      </c>
      <c r="I237" s="89">
        <v>-1632289</v>
      </c>
      <c r="J237" s="31">
        <v>5953802.4500435907</v>
      </c>
      <c r="K237" s="27">
        <f t="shared" si="39"/>
        <v>10058050.125346104</v>
      </c>
      <c r="L237" s="28">
        <f>K237/C237</f>
        <v>309.03155821876373</v>
      </c>
      <c r="M237" s="28"/>
      <c r="N237" s="526">
        <f t="shared" si="40"/>
        <v>-87364977.192238197</v>
      </c>
      <c r="O237" s="527">
        <f t="shared" si="41"/>
        <v>-0.89675900654823226</v>
      </c>
      <c r="P237" s="526">
        <f t="shared" si="42"/>
        <v>-2673.7321218248439</v>
      </c>
      <c r="Q237" s="46"/>
      <c r="R237" s="83">
        <f t="shared" si="43"/>
        <v>-0.92781074543385189</v>
      </c>
      <c r="S237" s="83">
        <f t="shared" si="44"/>
        <v>-0.69608064071950526</v>
      </c>
      <c r="T237" s="110"/>
      <c r="U237" s="49"/>
      <c r="V237" s="29">
        <v>740</v>
      </c>
      <c r="W237" s="25" t="s">
        <v>235</v>
      </c>
      <c r="X237" s="88">
        <v>32662</v>
      </c>
      <c r="Y237" s="47">
        <v>62990961.784536056</v>
      </c>
      <c r="Z237" s="68">
        <v>16474281.481635027</v>
      </c>
      <c r="AA237" s="82">
        <f t="shared" si="45"/>
        <v>79465243.266171083</v>
      </c>
      <c r="AB237" s="89">
        <v>-1632289</v>
      </c>
      <c r="AC237" s="31">
        <v>19590073.051413219</v>
      </c>
      <c r="AD237" s="27">
        <f t="shared" si="46"/>
        <v>97423027.317584306</v>
      </c>
      <c r="AE237" s="28">
        <f t="shared" si="47"/>
        <v>2982.7636800436076</v>
      </c>
    </row>
    <row r="238" spans="1:31" ht="14.4" x14ac:dyDescent="0.3">
      <c r="A238" s="29">
        <v>742</v>
      </c>
      <c r="B238" s="25" t="s">
        <v>236</v>
      </c>
      <c r="C238" s="88">
        <v>1009</v>
      </c>
      <c r="D238" s="47">
        <v>689283.8980155926</v>
      </c>
      <c r="E238" s="317">
        <v>-268220.85009494331</v>
      </c>
      <c r="F238" s="318">
        <v>52328.302802560662</v>
      </c>
      <c r="G238" s="68">
        <v>-45006.992421086798</v>
      </c>
      <c r="H238" s="82">
        <f t="shared" si="48"/>
        <v>644276.90559450584</v>
      </c>
      <c r="I238" s="89">
        <v>236190</v>
      </c>
      <c r="J238" s="31">
        <v>222661.71679706057</v>
      </c>
      <c r="K238" s="27">
        <f t="shared" si="39"/>
        <v>1103128.6223915664</v>
      </c>
      <c r="L238" s="28">
        <f>K238/C238</f>
        <v>1093.2890212007596</v>
      </c>
      <c r="M238" s="28"/>
      <c r="N238" s="526">
        <f t="shared" si="40"/>
        <v>-3711854.6210688688</v>
      </c>
      <c r="O238" s="527">
        <f t="shared" si="41"/>
        <v>-0.77089668507365994</v>
      </c>
      <c r="P238" s="526">
        <f t="shared" si="42"/>
        <v>-3678.745907897789</v>
      </c>
      <c r="Q238" s="46"/>
      <c r="R238" s="83">
        <f t="shared" si="43"/>
        <v>-0.83307589250412351</v>
      </c>
      <c r="S238" s="83">
        <f t="shared" si="44"/>
        <v>-0.69035784293096714</v>
      </c>
      <c r="T238" s="110"/>
      <c r="U238" s="49"/>
      <c r="V238" s="29">
        <v>742</v>
      </c>
      <c r="W238" s="25" t="s">
        <v>236</v>
      </c>
      <c r="X238" s="88">
        <v>1009</v>
      </c>
      <c r="Y238" s="47">
        <v>3784022.4905189993</v>
      </c>
      <c r="Z238" s="68">
        <v>75677.077504278408</v>
      </c>
      <c r="AA238" s="82">
        <f t="shared" si="45"/>
        <v>3859699.5680232779</v>
      </c>
      <c r="AB238" s="89">
        <v>236190</v>
      </c>
      <c r="AC238" s="31">
        <v>719093.67543715797</v>
      </c>
      <c r="AD238" s="27">
        <f t="shared" si="46"/>
        <v>4814983.2434604354</v>
      </c>
      <c r="AE238" s="28">
        <f t="shared" si="47"/>
        <v>4772.0349290985487</v>
      </c>
    </row>
    <row r="239" spans="1:31" ht="14.4" x14ac:dyDescent="0.3">
      <c r="A239" s="29">
        <v>743</v>
      </c>
      <c r="B239" s="25" t="s">
        <v>237</v>
      </c>
      <c r="C239" s="88">
        <v>64736</v>
      </c>
      <c r="D239" s="47">
        <v>14510541.84294069</v>
      </c>
      <c r="E239" s="317">
        <v>-3788102.496411154</v>
      </c>
      <c r="F239" s="318">
        <v>-1551476.2534244265</v>
      </c>
      <c r="G239" s="68">
        <v>12827737.527200844</v>
      </c>
      <c r="H239" s="82">
        <f t="shared" si="48"/>
        <v>27338279.370141536</v>
      </c>
      <c r="I239" s="89">
        <v>-2752954</v>
      </c>
      <c r="J239" s="31">
        <v>9451685.5516050756</v>
      </c>
      <c r="K239" s="27">
        <f t="shared" si="39"/>
        <v>34037010.921746612</v>
      </c>
      <c r="L239" s="28">
        <f>K239/C239</f>
        <v>525.78180489598697</v>
      </c>
      <c r="M239" s="28"/>
      <c r="N239" s="526">
        <f t="shared" si="40"/>
        <v>-88088236.962047428</v>
      </c>
      <c r="O239" s="527">
        <f t="shared" si="41"/>
        <v>-0.721294232670595</v>
      </c>
      <c r="P239" s="526">
        <f t="shared" si="42"/>
        <v>-1378.55700508053</v>
      </c>
      <c r="Q239" s="46"/>
      <c r="R239" s="83">
        <f t="shared" si="43"/>
        <v>-0.70988768784434586</v>
      </c>
      <c r="S239" s="83">
        <f t="shared" si="44"/>
        <v>-0.69157261904132883</v>
      </c>
      <c r="T239" s="110"/>
      <c r="U239" s="49"/>
      <c r="V239" s="29">
        <v>743</v>
      </c>
      <c r="W239" s="25" t="s">
        <v>237</v>
      </c>
      <c r="X239" s="88">
        <v>64130</v>
      </c>
      <c r="Y239" s="47">
        <v>73902469.139893785</v>
      </c>
      <c r="Z239" s="68">
        <v>20330964.687877394</v>
      </c>
      <c r="AA239" s="82">
        <f t="shared" si="45"/>
        <v>94233433.827771187</v>
      </c>
      <c r="AB239" s="89">
        <v>-2752954</v>
      </c>
      <c r="AC239" s="31">
        <v>30644768.056022849</v>
      </c>
      <c r="AD239" s="27">
        <f t="shared" si="46"/>
        <v>122125247.88379404</v>
      </c>
      <c r="AE239" s="28">
        <f t="shared" si="47"/>
        <v>1904.338809976517</v>
      </c>
    </row>
    <row r="240" spans="1:31" ht="14.4" x14ac:dyDescent="0.3">
      <c r="A240" s="29">
        <v>746</v>
      </c>
      <c r="B240" s="25" t="s">
        <v>238</v>
      </c>
      <c r="C240" s="88">
        <v>4781</v>
      </c>
      <c r="D240" s="47">
        <v>4797878.4493523501</v>
      </c>
      <c r="E240" s="317">
        <v>-154755.67490200824</v>
      </c>
      <c r="F240" s="318">
        <v>-640250.2986837558</v>
      </c>
      <c r="G240" s="68">
        <v>1413875.9053000775</v>
      </c>
      <c r="H240" s="82">
        <f t="shared" si="48"/>
        <v>6211754.3546524271</v>
      </c>
      <c r="I240" s="89">
        <v>253578</v>
      </c>
      <c r="J240" s="31">
        <v>860585.98483812041</v>
      </c>
      <c r="K240" s="27">
        <f t="shared" si="39"/>
        <v>7325918.3394905478</v>
      </c>
      <c r="L240" s="28">
        <f>K240/C240</f>
        <v>1532.2983349697861</v>
      </c>
      <c r="M240" s="28"/>
      <c r="N240" s="526">
        <f t="shared" si="40"/>
        <v>-13640904.817463525</v>
      </c>
      <c r="O240" s="527">
        <f t="shared" si="41"/>
        <v>-0.65059473795100153</v>
      </c>
      <c r="P240" s="526">
        <f t="shared" si="42"/>
        <v>-2805.0668195511225</v>
      </c>
      <c r="Q240" s="46"/>
      <c r="R240" s="83">
        <f t="shared" si="43"/>
        <v>-0.65268262447969683</v>
      </c>
      <c r="S240" s="83">
        <f t="shared" si="44"/>
        <v>-0.69572256801389609</v>
      </c>
      <c r="T240" s="110"/>
      <c r="U240" s="49"/>
      <c r="V240" s="29">
        <v>746</v>
      </c>
      <c r="W240" s="25" t="s">
        <v>238</v>
      </c>
      <c r="X240" s="88">
        <v>4834</v>
      </c>
      <c r="Y240" s="47">
        <v>13163658.899182487</v>
      </c>
      <c r="Z240" s="68">
        <v>4721292.423355951</v>
      </c>
      <c r="AA240" s="82">
        <f t="shared" si="45"/>
        <v>17884951.322538439</v>
      </c>
      <c r="AB240" s="89">
        <v>253578</v>
      </c>
      <c r="AC240" s="31">
        <v>2828293.8344156346</v>
      </c>
      <c r="AD240" s="27">
        <f t="shared" si="46"/>
        <v>20966823.156954072</v>
      </c>
      <c r="AE240" s="28">
        <f t="shared" si="47"/>
        <v>4337.3651545209086</v>
      </c>
    </row>
    <row r="241" spans="1:31" ht="14.4" x14ac:dyDescent="0.3">
      <c r="A241" s="29">
        <v>747</v>
      </c>
      <c r="B241" s="25" t="s">
        <v>239</v>
      </c>
      <c r="C241" s="88">
        <v>1352</v>
      </c>
      <c r="D241" s="47">
        <v>789861.53619381622</v>
      </c>
      <c r="E241" s="317">
        <v>288613.01998115837</v>
      </c>
      <c r="F241" s="318">
        <v>259380.59317902187</v>
      </c>
      <c r="G241" s="68">
        <v>427720.46514455293</v>
      </c>
      <c r="H241" s="82">
        <f t="shared" si="48"/>
        <v>1217582.0013383692</v>
      </c>
      <c r="I241" s="89">
        <v>-217484</v>
      </c>
      <c r="J241" s="31">
        <v>325056.84489469999</v>
      </c>
      <c r="K241" s="27">
        <f t="shared" si="39"/>
        <v>1325154.8462330692</v>
      </c>
      <c r="L241" s="28">
        <f>K241/C241</f>
        <v>980.14411703629378</v>
      </c>
      <c r="M241" s="28"/>
      <c r="N241" s="526">
        <f t="shared" si="40"/>
        <v>-4433497.5087830601</v>
      </c>
      <c r="O241" s="527">
        <f t="shared" si="41"/>
        <v>-0.76988455552820789</v>
      </c>
      <c r="P241" s="526">
        <f t="shared" si="42"/>
        <v>-3177.7276194374458</v>
      </c>
      <c r="Q241" s="46"/>
      <c r="R241" s="83">
        <f t="shared" si="43"/>
        <v>-0.75193492303579301</v>
      </c>
      <c r="S241" s="83">
        <f t="shared" si="44"/>
        <v>-0.6955882070937649</v>
      </c>
      <c r="T241" s="110"/>
      <c r="U241" s="49"/>
      <c r="V241" s="29">
        <v>747</v>
      </c>
      <c r="W241" s="25" t="s">
        <v>239</v>
      </c>
      <c r="X241" s="88">
        <v>1385</v>
      </c>
      <c r="Y241" s="47">
        <v>3403023.3948014551</v>
      </c>
      <c r="Z241" s="68">
        <v>1505293.4720425324</v>
      </c>
      <c r="AA241" s="82">
        <f t="shared" si="45"/>
        <v>4908316.8668439873</v>
      </c>
      <c r="AB241" s="89">
        <v>-217484</v>
      </c>
      <c r="AC241" s="31">
        <v>1067819.4881721418</v>
      </c>
      <c r="AD241" s="27">
        <f t="shared" si="46"/>
        <v>5758652.3550161291</v>
      </c>
      <c r="AE241" s="28">
        <f t="shared" si="47"/>
        <v>4157.8717364737395</v>
      </c>
    </row>
    <row r="242" spans="1:31" ht="14.4" x14ac:dyDescent="0.3">
      <c r="A242" s="29">
        <v>748</v>
      </c>
      <c r="B242" s="25" t="s">
        <v>240</v>
      </c>
      <c r="C242" s="88">
        <v>5028</v>
      </c>
      <c r="D242" s="47">
        <v>4964787.2809458505</v>
      </c>
      <c r="E242" s="317">
        <v>522965.91531569761</v>
      </c>
      <c r="F242" s="318">
        <v>-42942.177892099084</v>
      </c>
      <c r="G242" s="68">
        <v>2543827.7102971305</v>
      </c>
      <c r="H242" s="82">
        <f t="shared" si="48"/>
        <v>7508614.9912429806</v>
      </c>
      <c r="I242" s="89">
        <v>87044</v>
      </c>
      <c r="J242" s="31">
        <v>931915.82877656724</v>
      </c>
      <c r="K242" s="27">
        <f t="shared" si="39"/>
        <v>8527574.8200195469</v>
      </c>
      <c r="L242" s="28">
        <f>K242/C242</f>
        <v>1696.0172673069903</v>
      </c>
      <c r="M242" s="28"/>
      <c r="N242" s="526">
        <f t="shared" si="40"/>
        <v>-11292885.430144522</v>
      </c>
      <c r="O242" s="527">
        <f t="shared" si="41"/>
        <v>-0.56975899084134751</v>
      </c>
      <c r="P242" s="526">
        <f t="shared" si="42"/>
        <v>-2241.3010183831311</v>
      </c>
      <c r="Q242" s="46"/>
      <c r="R242" s="83">
        <f t="shared" si="43"/>
        <v>-0.55068752383351549</v>
      </c>
      <c r="S242" s="83">
        <f t="shared" si="44"/>
        <v>-0.69163027765271834</v>
      </c>
      <c r="T242" s="110"/>
      <c r="U242" s="49"/>
      <c r="V242" s="29">
        <v>748</v>
      </c>
      <c r="W242" s="25" t="s">
        <v>240</v>
      </c>
      <c r="X242" s="88">
        <v>5034</v>
      </c>
      <c r="Y242" s="47">
        <v>11880619.401637945</v>
      </c>
      <c r="Z242" s="68">
        <v>4830723.7938730558</v>
      </c>
      <c r="AA242" s="82">
        <f t="shared" si="45"/>
        <v>16711343.195511002</v>
      </c>
      <c r="AB242" s="89">
        <v>87044</v>
      </c>
      <c r="AC242" s="31">
        <v>3022073.0546530657</v>
      </c>
      <c r="AD242" s="27">
        <f t="shared" si="46"/>
        <v>19820460.250164069</v>
      </c>
      <c r="AE242" s="28">
        <f t="shared" si="47"/>
        <v>3937.3182856901212</v>
      </c>
    </row>
    <row r="243" spans="1:31" ht="14.4" x14ac:dyDescent="0.3">
      <c r="A243" s="29">
        <v>749</v>
      </c>
      <c r="B243" s="25" t="s">
        <v>241</v>
      </c>
      <c r="C243" s="88">
        <v>21293</v>
      </c>
      <c r="D243" s="47">
        <v>5291678.8747254089</v>
      </c>
      <c r="E243" s="317">
        <v>-2520633.4862196804</v>
      </c>
      <c r="F243" s="318">
        <v>-2733837.662116033</v>
      </c>
      <c r="G243" s="68">
        <v>4160553.9777373606</v>
      </c>
      <c r="H243" s="82">
        <f t="shared" si="48"/>
        <v>9452232.8524627686</v>
      </c>
      <c r="I243" s="89">
        <v>-1847211</v>
      </c>
      <c r="J243" s="31">
        <v>2930126.6212052917</v>
      </c>
      <c r="K243" s="27">
        <f t="shared" si="39"/>
        <v>10535148.473668061</v>
      </c>
      <c r="L243" s="28">
        <f>K243/C243</f>
        <v>494.77051019903541</v>
      </c>
      <c r="M243" s="28"/>
      <c r="N243" s="526">
        <f t="shared" si="40"/>
        <v>-32830660.112511791</v>
      </c>
      <c r="O243" s="527">
        <f t="shared" si="41"/>
        <v>-0.75706325289123089</v>
      </c>
      <c r="P243" s="526">
        <f t="shared" si="42"/>
        <v>-1545.8773927786999</v>
      </c>
      <c r="Q243" s="46"/>
      <c r="R243" s="83">
        <f t="shared" si="43"/>
        <v>-0.73579863171283988</v>
      </c>
      <c r="S243" s="83">
        <f t="shared" si="44"/>
        <v>-0.68948668957491432</v>
      </c>
      <c r="T243" s="110"/>
      <c r="U243" s="49"/>
      <c r="V243" s="29">
        <v>749</v>
      </c>
      <c r="W243" s="25" t="s">
        <v>241</v>
      </c>
      <c r="X243" s="88">
        <v>21251</v>
      </c>
      <c r="Y243" s="47">
        <v>30382411.238830507</v>
      </c>
      <c r="Z243" s="68">
        <v>5394212.1516628684</v>
      </c>
      <c r="AA243" s="82">
        <f t="shared" si="45"/>
        <v>35776623.390493378</v>
      </c>
      <c r="AB243" s="89">
        <v>-1847211</v>
      </c>
      <c r="AC243" s="31">
        <v>9436396.1956864763</v>
      </c>
      <c r="AD243" s="27">
        <f t="shared" si="46"/>
        <v>43365808.586179852</v>
      </c>
      <c r="AE243" s="28">
        <f t="shared" si="47"/>
        <v>2040.6479029777354</v>
      </c>
    </row>
    <row r="244" spans="1:31" ht="14.4" x14ac:dyDescent="0.3">
      <c r="A244" s="29">
        <v>751</v>
      </c>
      <c r="B244" s="25" t="s">
        <v>242</v>
      </c>
      <c r="C244" s="88">
        <v>2904</v>
      </c>
      <c r="D244" s="47">
        <v>831548.36770401825</v>
      </c>
      <c r="E244" s="317">
        <v>-106188.18670083737</v>
      </c>
      <c r="F244" s="318">
        <v>-356370.87934155046</v>
      </c>
      <c r="G244" s="68">
        <v>1080633.8321123761</v>
      </c>
      <c r="H244" s="82">
        <f t="shared" si="48"/>
        <v>1912182.1998163944</v>
      </c>
      <c r="I244" s="465">
        <v>350015</v>
      </c>
      <c r="J244" s="31">
        <v>511767.20078935567</v>
      </c>
      <c r="K244" s="27">
        <f t="shared" si="39"/>
        <v>2773964.4006057503</v>
      </c>
      <c r="L244" s="28">
        <f>K244/C244</f>
        <v>955.22190103503794</v>
      </c>
      <c r="M244" s="28"/>
      <c r="N244" s="526">
        <f t="shared" si="40"/>
        <v>-7224533.6910793325</v>
      </c>
      <c r="O244" s="527">
        <f t="shared" si="41"/>
        <v>-0.72256189127918868</v>
      </c>
      <c r="P244" s="526">
        <f t="shared" si="42"/>
        <v>-2434.0994859768543</v>
      </c>
      <c r="Q244" s="46"/>
      <c r="R244" s="83">
        <f t="shared" si="43"/>
        <v>-0.76158151905265048</v>
      </c>
      <c r="S244" s="83">
        <f t="shared" si="44"/>
        <v>-0.68568652013690867</v>
      </c>
      <c r="T244" s="110"/>
      <c r="U244" s="49"/>
      <c r="V244" s="29">
        <v>751</v>
      </c>
      <c r="W244" s="25" t="s">
        <v>242</v>
      </c>
      <c r="X244" s="88">
        <v>2950</v>
      </c>
      <c r="Y244" s="47">
        <v>6359311.1869066916</v>
      </c>
      <c r="Z244" s="68">
        <v>1660965.564368584</v>
      </c>
      <c r="AA244" s="82">
        <f t="shared" si="45"/>
        <v>8020276.7512752758</v>
      </c>
      <c r="AB244" s="465">
        <v>350015</v>
      </c>
      <c r="AC244" s="31">
        <v>1628206.3404098074</v>
      </c>
      <c r="AD244" s="27">
        <f t="shared" si="46"/>
        <v>9998498.0916850828</v>
      </c>
      <c r="AE244" s="28">
        <f t="shared" si="47"/>
        <v>3389.3213870118925</v>
      </c>
    </row>
    <row r="245" spans="1:31" ht="14.4" x14ac:dyDescent="0.3">
      <c r="A245" s="29">
        <v>753</v>
      </c>
      <c r="B245" s="25" t="s">
        <v>243</v>
      </c>
      <c r="C245" s="88">
        <v>22190</v>
      </c>
      <c r="D245" s="47">
        <v>20721505.760493182</v>
      </c>
      <c r="E245" s="317">
        <v>4564096.1508423472</v>
      </c>
      <c r="F245" s="318">
        <v>2661905.797450779</v>
      </c>
      <c r="G245" s="68">
        <v>-579282.10722656886</v>
      </c>
      <c r="H245" s="82">
        <f t="shared" si="48"/>
        <v>20142223.653266612</v>
      </c>
      <c r="I245" s="89">
        <v>-2152662</v>
      </c>
      <c r="J245" s="31">
        <v>2307108.1556201414</v>
      </c>
      <c r="K245" s="27">
        <f t="shared" si="39"/>
        <v>20296669.808886755</v>
      </c>
      <c r="L245" s="28">
        <f>K245/C245</f>
        <v>914.67642221211156</v>
      </c>
      <c r="M245" s="28"/>
      <c r="N245" s="526">
        <f t="shared" si="40"/>
        <v>1696635.24627259</v>
      </c>
      <c r="O245" s="527">
        <f t="shared" si="41"/>
        <v>9.1216779224851843E-2</v>
      </c>
      <c r="P245" s="526">
        <f t="shared" si="42"/>
        <v>57.018167837870578</v>
      </c>
      <c r="Q245" s="46"/>
      <c r="R245" s="83">
        <f t="shared" si="43"/>
        <v>0.51787458631065619</v>
      </c>
      <c r="S245" s="83">
        <f t="shared" si="44"/>
        <v>-0.69167347597001394</v>
      </c>
      <c r="T245" s="110"/>
      <c r="U245" s="49"/>
      <c r="V245" s="29">
        <v>753</v>
      </c>
      <c r="W245" s="25" t="s">
        <v>243</v>
      </c>
      <c r="X245" s="88">
        <v>21687</v>
      </c>
      <c r="Y245" s="47">
        <v>19521957.27520287</v>
      </c>
      <c r="Z245" s="68">
        <v>-6251938.8988992833</v>
      </c>
      <c r="AA245" s="82">
        <f t="shared" si="45"/>
        <v>13270018.376303587</v>
      </c>
      <c r="AB245" s="89">
        <v>-2152662</v>
      </c>
      <c r="AC245" s="31">
        <v>7482678.18631058</v>
      </c>
      <c r="AD245" s="27">
        <f t="shared" si="46"/>
        <v>18600034.562614165</v>
      </c>
      <c r="AE245" s="28">
        <f t="shared" si="47"/>
        <v>857.65825437424098</v>
      </c>
    </row>
    <row r="246" spans="1:31" ht="14.4" x14ac:dyDescent="0.3">
      <c r="A246" s="29">
        <v>755</v>
      </c>
      <c r="B246" s="25" t="s">
        <v>244</v>
      </c>
      <c r="C246" s="88">
        <v>6198</v>
      </c>
      <c r="D246" s="47">
        <v>4849244.7680086615</v>
      </c>
      <c r="E246" s="317">
        <v>513673.27661455324</v>
      </c>
      <c r="F246" s="318">
        <v>869640.71732149285</v>
      </c>
      <c r="G246" s="68">
        <v>215897.2828131385</v>
      </c>
      <c r="H246" s="82">
        <f t="shared" si="48"/>
        <v>5065142.0508217998</v>
      </c>
      <c r="I246" s="89">
        <v>-1526827</v>
      </c>
      <c r="J246" s="31">
        <v>863957.95206679287</v>
      </c>
      <c r="K246" s="27">
        <f t="shared" si="39"/>
        <v>4402273.0028885929</v>
      </c>
      <c r="L246" s="28">
        <f>K246/C246</f>
        <v>710.27315309593303</v>
      </c>
      <c r="M246" s="28"/>
      <c r="N246" s="526">
        <f t="shared" si="40"/>
        <v>-1869688.462574943</v>
      </c>
      <c r="O246" s="527">
        <f t="shared" si="41"/>
        <v>-0.29810267057129658</v>
      </c>
      <c r="P246" s="526">
        <f t="shared" si="42"/>
        <v>-309.72383266818076</v>
      </c>
      <c r="Q246" s="46"/>
      <c r="R246" s="83">
        <f t="shared" si="43"/>
        <v>-8.9724087364954075E-3</v>
      </c>
      <c r="S246" s="83">
        <f t="shared" si="44"/>
        <v>-0.67856177169207199</v>
      </c>
      <c r="T246" s="110"/>
      <c r="U246" s="49"/>
      <c r="V246" s="29">
        <v>755</v>
      </c>
      <c r="W246" s="25" t="s">
        <v>244</v>
      </c>
      <c r="X246" s="88">
        <v>6149</v>
      </c>
      <c r="Y246" s="47">
        <v>5630637.0983594321</v>
      </c>
      <c r="Z246" s="68">
        <v>-519637.06619682832</v>
      </c>
      <c r="AA246" s="82">
        <f t="shared" si="45"/>
        <v>5111000.0321626039</v>
      </c>
      <c r="AB246" s="89">
        <v>-1526827</v>
      </c>
      <c r="AC246" s="31">
        <v>2687788.4333009319</v>
      </c>
      <c r="AD246" s="27">
        <f t="shared" si="46"/>
        <v>6271961.4654635359</v>
      </c>
      <c r="AE246" s="28">
        <f t="shared" si="47"/>
        <v>1019.9969857641138</v>
      </c>
    </row>
    <row r="247" spans="1:31" ht="14.4" x14ac:dyDescent="0.3">
      <c r="A247" s="29">
        <v>758</v>
      </c>
      <c r="B247" s="25" t="s">
        <v>245</v>
      </c>
      <c r="C247" s="88">
        <v>8187</v>
      </c>
      <c r="D247" s="47">
        <v>945383.89214153867</v>
      </c>
      <c r="E247" s="317">
        <v>-4307915.1460966785</v>
      </c>
      <c r="F247" s="318">
        <v>-2288051.4440695071</v>
      </c>
      <c r="G247" s="68">
        <v>-179470.46000989061</v>
      </c>
      <c r="H247" s="82">
        <f t="shared" si="48"/>
        <v>765913.43213164806</v>
      </c>
      <c r="I247" s="89">
        <v>-1098117</v>
      </c>
      <c r="J247" s="31">
        <v>1472836.557902023</v>
      </c>
      <c r="K247" s="27">
        <f t="shared" si="39"/>
        <v>1140632.990033671</v>
      </c>
      <c r="L247" s="28">
        <f>K247/C247</f>
        <v>139.32246122311849</v>
      </c>
      <c r="M247" s="28"/>
      <c r="N247" s="526">
        <f t="shared" si="40"/>
        <v>-25854946.957821112</v>
      </c>
      <c r="O247" s="527">
        <f t="shared" si="41"/>
        <v>-0.95774741671647945</v>
      </c>
      <c r="P247" s="526">
        <f t="shared" si="42"/>
        <v>-3126.535262930618</v>
      </c>
      <c r="Q247" s="46"/>
      <c r="R247" s="83">
        <f t="shared" si="43"/>
        <v>-0.96719668794732472</v>
      </c>
      <c r="S247" s="83">
        <f t="shared" si="44"/>
        <v>-0.6896047243780894</v>
      </c>
      <c r="T247" s="110"/>
      <c r="U247" s="49"/>
      <c r="V247" s="29">
        <v>758</v>
      </c>
      <c r="W247" s="25" t="s">
        <v>245</v>
      </c>
      <c r="X247" s="88">
        <v>8266</v>
      </c>
      <c r="Y247" s="47">
        <v>22510051.708908558</v>
      </c>
      <c r="Z247" s="68">
        <v>838609.88055993733</v>
      </c>
      <c r="AA247" s="82">
        <f t="shared" si="45"/>
        <v>23348661.589468494</v>
      </c>
      <c r="AB247" s="89">
        <v>-1098117</v>
      </c>
      <c r="AC247" s="31">
        <v>4745035.3583862884</v>
      </c>
      <c r="AD247" s="27">
        <f t="shared" si="46"/>
        <v>26995579.947854783</v>
      </c>
      <c r="AE247" s="28">
        <f t="shared" si="47"/>
        <v>3265.8577241537364</v>
      </c>
    </row>
    <row r="248" spans="1:31" ht="14.4" x14ac:dyDescent="0.3">
      <c r="A248" s="29">
        <v>759</v>
      </c>
      <c r="B248" s="25" t="s">
        <v>246</v>
      </c>
      <c r="C248" s="88">
        <v>1997</v>
      </c>
      <c r="D248" s="47">
        <v>1256713.5584063153</v>
      </c>
      <c r="E248" s="317">
        <v>327847.10422797321</v>
      </c>
      <c r="F248" s="318">
        <v>11432.504784708492</v>
      </c>
      <c r="G248" s="68">
        <v>930263.42810104997</v>
      </c>
      <c r="H248" s="82">
        <f t="shared" si="48"/>
        <v>2186976.9865073655</v>
      </c>
      <c r="I248" s="89">
        <v>-527956</v>
      </c>
      <c r="J248" s="31">
        <v>452077.32793053158</v>
      </c>
      <c r="K248" s="27">
        <f t="shared" si="39"/>
        <v>2111098.3144378969</v>
      </c>
      <c r="L248" s="28">
        <f>K248/C248</f>
        <v>1057.1348595082109</v>
      </c>
      <c r="M248" s="28"/>
      <c r="N248" s="526">
        <f t="shared" si="40"/>
        <v>-6379813.5403514979</v>
      </c>
      <c r="O248" s="527">
        <f t="shared" si="41"/>
        <v>-0.75136965846052117</v>
      </c>
      <c r="P248" s="526">
        <f t="shared" si="42"/>
        <v>-3173.5137975866546</v>
      </c>
      <c r="Q248" s="46"/>
      <c r="R248" s="83">
        <f t="shared" si="43"/>
        <v>-0.70925842441837261</v>
      </c>
      <c r="S248" s="83">
        <f t="shared" si="44"/>
        <v>-0.69797139176606993</v>
      </c>
      <c r="T248" s="110"/>
      <c r="U248" s="49"/>
      <c r="V248" s="29">
        <v>759</v>
      </c>
      <c r="W248" s="25" t="s">
        <v>246</v>
      </c>
      <c r="X248" s="88">
        <v>2007</v>
      </c>
      <c r="Y248" s="47">
        <v>5124232.4943488073</v>
      </c>
      <c r="Z248" s="68">
        <v>2397832.356996675</v>
      </c>
      <c r="AA248" s="82">
        <f t="shared" si="45"/>
        <v>7522064.8513454823</v>
      </c>
      <c r="AB248" s="89">
        <v>-527956</v>
      </c>
      <c r="AC248" s="31">
        <v>1496803.0034439131</v>
      </c>
      <c r="AD248" s="27">
        <f t="shared" si="46"/>
        <v>8490911.8547893949</v>
      </c>
      <c r="AE248" s="28">
        <f t="shared" si="47"/>
        <v>4230.6486570948655</v>
      </c>
    </row>
    <row r="249" spans="1:31" ht="14.4" x14ac:dyDescent="0.3">
      <c r="A249" s="29">
        <v>761</v>
      </c>
      <c r="B249" s="25" t="s">
        <v>247</v>
      </c>
      <c r="C249" s="88">
        <v>8563</v>
      </c>
      <c r="D249" s="47">
        <v>4907592.7111363588</v>
      </c>
      <c r="E249" s="317">
        <v>2486994.9629147374</v>
      </c>
      <c r="F249" s="318">
        <v>1717946.3211660339</v>
      </c>
      <c r="G249" s="68">
        <v>4092689.6627492472</v>
      </c>
      <c r="H249" s="82">
        <f t="shared" si="48"/>
        <v>9000282.3738856055</v>
      </c>
      <c r="I249" s="89">
        <v>196104</v>
      </c>
      <c r="J249" s="31">
        <v>1710214.2902029788</v>
      </c>
      <c r="K249" s="27">
        <f t="shared" si="39"/>
        <v>10906600.664088584</v>
      </c>
      <c r="L249" s="28">
        <f>K249/C249</f>
        <v>1273.6892051954437</v>
      </c>
      <c r="M249" s="28"/>
      <c r="N249" s="526">
        <f t="shared" si="40"/>
        <v>-18994060.41288054</v>
      </c>
      <c r="O249" s="527">
        <f t="shared" si="41"/>
        <v>-0.6352388117435519</v>
      </c>
      <c r="P249" s="526">
        <f t="shared" si="42"/>
        <v>-2184.6338432627017</v>
      </c>
      <c r="Q249" s="46"/>
      <c r="R249" s="83">
        <f t="shared" si="43"/>
        <v>-0.62637637703141569</v>
      </c>
      <c r="S249" s="83">
        <f t="shared" si="44"/>
        <v>-0.69544151078464156</v>
      </c>
      <c r="T249" s="110"/>
      <c r="U249" s="49"/>
      <c r="V249" s="29">
        <v>761</v>
      </c>
      <c r="W249" s="25" t="s">
        <v>247</v>
      </c>
      <c r="X249" s="88">
        <v>8646</v>
      </c>
      <c r="Y249" s="47">
        <v>17261538.607778486</v>
      </c>
      <c r="Z249" s="68">
        <v>6827629.79751366</v>
      </c>
      <c r="AA249" s="82">
        <f t="shared" si="45"/>
        <v>24089168.405292146</v>
      </c>
      <c r="AB249" s="89">
        <v>196104</v>
      </c>
      <c r="AC249" s="31">
        <v>5615388.6716769775</v>
      </c>
      <c r="AD249" s="27">
        <f t="shared" si="46"/>
        <v>29900661.076969124</v>
      </c>
      <c r="AE249" s="28">
        <f t="shared" si="47"/>
        <v>3458.3230484581454</v>
      </c>
    </row>
    <row r="250" spans="1:31" ht="14.4" x14ac:dyDescent="0.3">
      <c r="A250" s="29">
        <v>762</v>
      </c>
      <c r="B250" s="25" t="s">
        <v>248</v>
      </c>
      <c r="C250" s="88">
        <v>3777</v>
      </c>
      <c r="D250" s="47">
        <v>3114290.5907654199</v>
      </c>
      <c r="E250" s="317">
        <v>1282522.1789039294</v>
      </c>
      <c r="F250" s="318">
        <v>765273.78337257635</v>
      </c>
      <c r="G250" s="68">
        <v>428201.04635050904</v>
      </c>
      <c r="H250" s="82">
        <f t="shared" si="48"/>
        <v>3542491.6371159288</v>
      </c>
      <c r="I250" s="89">
        <v>-113721</v>
      </c>
      <c r="J250" s="31">
        <v>826112.46446829138</v>
      </c>
      <c r="K250" s="27">
        <f t="shared" si="39"/>
        <v>4254883.1015842203</v>
      </c>
      <c r="L250" s="28">
        <f>K250/C250</f>
        <v>1126.5245172317236</v>
      </c>
      <c r="M250" s="28"/>
      <c r="N250" s="526">
        <f t="shared" si="40"/>
        <v>-11894214.832704561</v>
      </c>
      <c r="O250" s="527">
        <f t="shared" si="41"/>
        <v>-0.73652502951573628</v>
      </c>
      <c r="P250" s="526">
        <f t="shared" si="42"/>
        <v>-3077.8748408231531</v>
      </c>
      <c r="Q250" s="46"/>
      <c r="R250" s="83">
        <f t="shared" si="43"/>
        <v>-0.73874764635728951</v>
      </c>
      <c r="S250" s="83">
        <f t="shared" si="44"/>
        <v>-0.6943906054137392</v>
      </c>
      <c r="T250" s="110"/>
      <c r="U250" s="49"/>
      <c r="V250" s="29">
        <v>762</v>
      </c>
      <c r="W250" s="25" t="s">
        <v>248</v>
      </c>
      <c r="X250" s="88">
        <v>3841</v>
      </c>
      <c r="Y250" s="47">
        <v>11143811.694392039</v>
      </c>
      <c r="Z250" s="68">
        <v>2415842.7459298712</v>
      </c>
      <c r="AA250" s="82">
        <f t="shared" si="45"/>
        <v>13559654.440321909</v>
      </c>
      <c r="AB250" s="89">
        <v>-113721</v>
      </c>
      <c r="AC250" s="31">
        <v>2703164.4939668714</v>
      </c>
      <c r="AD250" s="27">
        <f t="shared" si="46"/>
        <v>16149097.934288781</v>
      </c>
      <c r="AE250" s="28">
        <f t="shared" si="47"/>
        <v>4204.3993580548768</v>
      </c>
    </row>
    <row r="251" spans="1:31" ht="14.4" x14ac:dyDescent="0.3">
      <c r="A251" s="29">
        <v>765</v>
      </c>
      <c r="B251" s="25" t="s">
        <v>249</v>
      </c>
      <c r="C251" s="88">
        <v>10348</v>
      </c>
      <c r="D251" s="47">
        <v>446854.36706773192</v>
      </c>
      <c r="E251" s="317">
        <v>-2513047.9136817916</v>
      </c>
      <c r="F251" s="318">
        <v>-984452.81385013321</v>
      </c>
      <c r="G251" s="68">
        <v>1563080.731759039</v>
      </c>
      <c r="H251" s="82">
        <f t="shared" si="48"/>
        <v>2009935.0988267709</v>
      </c>
      <c r="I251" s="89">
        <v>583704</v>
      </c>
      <c r="J251" s="31">
        <v>1819889.798515456</v>
      </c>
      <c r="K251" s="27">
        <f t="shared" si="39"/>
        <v>4413528.8973422265</v>
      </c>
      <c r="L251" s="28">
        <f>K251/C251</f>
        <v>426.51033024180776</v>
      </c>
      <c r="M251" s="28"/>
      <c r="N251" s="526">
        <f t="shared" si="40"/>
        <v>-25195429.378461923</v>
      </c>
      <c r="O251" s="527">
        <f t="shared" si="41"/>
        <v>-0.85093940637050802</v>
      </c>
      <c r="P251" s="526">
        <f t="shared" si="42"/>
        <v>-2447.8667473044643</v>
      </c>
      <c r="Q251" s="46"/>
      <c r="R251" s="83">
        <f t="shared" si="43"/>
        <v>-0.91320214620835949</v>
      </c>
      <c r="S251" s="83">
        <f t="shared" si="44"/>
        <v>-0.68990149397116507</v>
      </c>
      <c r="T251" s="110"/>
      <c r="U251" s="49"/>
      <c r="V251" s="29">
        <v>765</v>
      </c>
      <c r="W251" s="25" t="s">
        <v>249</v>
      </c>
      <c r="X251" s="88">
        <v>10301</v>
      </c>
      <c r="Y251" s="47">
        <v>18605970.614563499</v>
      </c>
      <c r="Z251" s="68">
        <v>4550536.2692547292</v>
      </c>
      <c r="AA251" s="82">
        <f t="shared" si="45"/>
        <v>23156506.883818228</v>
      </c>
      <c r="AB251" s="89">
        <v>583704</v>
      </c>
      <c r="AC251" s="31">
        <v>5868747.3919859231</v>
      </c>
      <c r="AD251" s="27">
        <f t="shared" si="46"/>
        <v>29608958.275804151</v>
      </c>
      <c r="AE251" s="28">
        <f t="shared" si="47"/>
        <v>2874.3770775462722</v>
      </c>
    </row>
    <row r="252" spans="1:31" ht="14.4" x14ac:dyDescent="0.3">
      <c r="A252" s="29">
        <v>768</v>
      </c>
      <c r="B252" s="25" t="s">
        <v>250</v>
      </c>
      <c r="C252" s="88">
        <v>2430</v>
      </c>
      <c r="D252" s="47">
        <v>1303012.443122596</v>
      </c>
      <c r="E252" s="317">
        <v>162972.09716201093</v>
      </c>
      <c r="F252" s="318">
        <v>498210.80131743796</v>
      </c>
      <c r="G252" s="68">
        <v>398872.73077490681</v>
      </c>
      <c r="H252" s="82">
        <f t="shared" si="48"/>
        <v>1701885.1738975029</v>
      </c>
      <c r="I252" s="89">
        <v>332110</v>
      </c>
      <c r="J252" s="31">
        <v>547705.63967042998</v>
      </c>
      <c r="K252" s="27">
        <f t="shared" si="39"/>
        <v>2581700.8135679327</v>
      </c>
      <c r="L252" s="28">
        <f>K252/C252</f>
        <v>1062.4283183407131</v>
      </c>
      <c r="M252" s="28"/>
      <c r="N252" s="526">
        <f t="shared" si="40"/>
        <v>-8711716.9704196565</v>
      </c>
      <c r="O252" s="527">
        <f t="shared" si="41"/>
        <v>-0.77139774132606642</v>
      </c>
      <c r="P252" s="526">
        <f t="shared" si="42"/>
        <v>-3487.6997171095645</v>
      </c>
      <c r="Q252" s="46"/>
      <c r="R252" s="83">
        <f t="shared" si="43"/>
        <v>-0.81396816876201428</v>
      </c>
      <c r="S252" s="83">
        <f t="shared" si="44"/>
        <v>-0.69789310136877614</v>
      </c>
      <c r="T252" s="110"/>
      <c r="U252" s="49"/>
      <c r="V252" s="29">
        <v>768</v>
      </c>
      <c r="W252" s="25" t="s">
        <v>250</v>
      </c>
      <c r="X252" s="88">
        <v>2482</v>
      </c>
      <c r="Y252" s="47">
        <v>7323972.5215762816</v>
      </c>
      <c r="Z252" s="68">
        <v>1824382.1582221701</v>
      </c>
      <c r="AA252" s="82">
        <f t="shared" si="45"/>
        <v>9148354.6797984522</v>
      </c>
      <c r="AB252" s="89">
        <v>332110</v>
      </c>
      <c r="AC252" s="31">
        <v>1812953.1041891361</v>
      </c>
      <c r="AD252" s="27">
        <f t="shared" si="46"/>
        <v>11293417.783987589</v>
      </c>
      <c r="AE252" s="28">
        <f t="shared" si="47"/>
        <v>4550.1280354502778</v>
      </c>
    </row>
    <row r="253" spans="1:31" ht="14.4" x14ac:dyDescent="0.3">
      <c r="A253" s="29">
        <v>777</v>
      </c>
      <c r="B253" s="25" t="s">
        <v>251</v>
      </c>
      <c r="C253" s="88">
        <v>7508</v>
      </c>
      <c r="D253" s="47">
        <v>2375126.2029107045</v>
      </c>
      <c r="E253" s="317">
        <v>-703599.08243160334</v>
      </c>
      <c r="F253" s="318">
        <v>35274.828092681608</v>
      </c>
      <c r="G253" s="68">
        <v>2268354.8755873502</v>
      </c>
      <c r="H253" s="82">
        <f t="shared" si="48"/>
        <v>4643481.0784980543</v>
      </c>
      <c r="I253" s="89">
        <v>-273690</v>
      </c>
      <c r="J253" s="31">
        <v>1504271.875003905</v>
      </c>
      <c r="K253" s="27">
        <f t="shared" si="39"/>
        <v>5874062.9535019593</v>
      </c>
      <c r="L253" s="28">
        <f>K253/C253</f>
        <v>782.37386168113471</v>
      </c>
      <c r="M253" s="28"/>
      <c r="N253" s="526">
        <f t="shared" si="40"/>
        <v>-29404801.194604363</v>
      </c>
      <c r="O253" s="527">
        <f t="shared" si="41"/>
        <v>-0.83349625631818247</v>
      </c>
      <c r="P253" s="526">
        <f t="shared" si="42"/>
        <v>-3863.2495447063188</v>
      </c>
      <c r="Q253" s="46"/>
      <c r="R253" s="83">
        <f t="shared" si="43"/>
        <v>-0.84830150751421862</v>
      </c>
      <c r="S253" s="83">
        <f t="shared" si="44"/>
        <v>-0.69565285160067258</v>
      </c>
      <c r="T253" s="110"/>
      <c r="U253" s="49"/>
      <c r="V253" s="29">
        <v>777</v>
      </c>
      <c r="W253" s="25" t="s">
        <v>251</v>
      </c>
      <c r="X253" s="88">
        <v>7594</v>
      </c>
      <c r="Y253" s="47">
        <v>24588458.976886082</v>
      </c>
      <c r="Z253" s="68">
        <v>6021476.5762525583</v>
      </c>
      <c r="AA253" s="82">
        <f t="shared" si="45"/>
        <v>30609935.55313864</v>
      </c>
      <c r="AB253" s="89">
        <v>-273690</v>
      </c>
      <c r="AC253" s="31">
        <v>4942618.5949676838</v>
      </c>
      <c r="AD253" s="27">
        <f t="shared" si="46"/>
        <v>35278864.148106322</v>
      </c>
      <c r="AE253" s="28">
        <f t="shared" si="47"/>
        <v>4645.6234063874535</v>
      </c>
    </row>
    <row r="254" spans="1:31" ht="14.4" x14ac:dyDescent="0.3">
      <c r="A254" s="29">
        <v>778</v>
      </c>
      <c r="B254" s="25" t="s">
        <v>252</v>
      </c>
      <c r="C254" s="88">
        <v>6891</v>
      </c>
      <c r="D254" s="47">
        <v>-369149.28024317499</v>
      </c>
      <c r="E254" s="317">
        <v>-344016.12169223517</v>
      </c>
      <c r="F254" s="318">
        <v>-365307.188666542</v>
      </c>
      <c r="G254" s="68">
        <v>2912545.8158553457</v>
      </c>
      <c r="H254" s="82">
        <f t="shared" si="48"/>
        <v>2543396.5356121706</v>
      </c>
      <c r="I254" s="89">
        <v>-131418</v>
      </c>
      <c r="J254" s="31">
        <v>1305381.8604402121</v>
      </c>
      <c r="K254" s="27">
        <f t="shared" si="39"/>
        <v>3717360.3960523829</v>
      </c>
      <c r="L254" s="28">
        <f>K254/C254</f>
        <v>539.45151589789327</v>
      </c>
      <c r="M254" s="28"/>
      <c r="N254" s="526">
        <f t="shared" si="40"/>
        <v>-23545863.936817244</v>
      </c>
      <c r="O254" s="527">
        <f t="shared" si="41"/>
        <v>-0.86364927527773794</v>
      </c>
      <c r="P254" s="526">
        <f t="shared" si="42"/>
        <v>-3394.0680819768181</v>
      </c>
      <c r="Q254" s="46"/>
      <c r="R254" s="83">
        <f t="shared" si="43"/>
        <v>-0.89000580034031374</v>
      </c>
      <c r="S254" s="83">
        <f t="shared" si="44"/>
        <v>-0.69440707257135825</v>
      </c>
      <c r="T254" s="110"/>
      <c r="U254" s="49"/>
      <c r="V254" s="29">
        <v>778</v>
      </c>
      <c r="W254" s="25" t="s">
        <v>252</v>
      </c>
      <c r="X254" s="88">
        <v>6931</v>
      </c>
      <c r="Y254" s="47">
        <v>17502587.333342358</v>
      </c>
      <c r="Z254" s="68">
        <v>5620418.6386202294</v>
      </c>
      <c r="AA254" s="82">
        <f t="shared" si="45"/>
        <v>23123005.971962586</v>
      </c>
      <c r="AB254" s="89">
        <v>-131418</v>
      </c>
      <c r="AC254" s="31">
        <v>4271636.3609070396</v>
      </c>
      <c r="AD254" s="27">
        <f t="shared" si="46"/>
        <v>27263224.332869627</v>
      </c>
      <c r="AE254" s="28">
        <f t="shared" si="47"/>
        <v>3933.5195978747115</v>
      </c>
    </row>
    <row r="255" spans="1:31" ht="14.4" x14ac:dyDescent="0.3">
      <c r="A255" s="29">
        <v>781</v>
      </c>
      <c r="B255" s="25" t="s">
        <v>253</v>
      </c>
      <c r="C255" s="88">
        <v>3584</v>
      </c>
      <c r="D255" s="47">
        <v>1965113.5873528861</v>
      </c>
      <c r="E255" s="317">
        <v>1248489.7691305799</v>
      </c>
      <c r="F255" s="318">
        <v>1306112.8193550841</v>
      </c>
      <c r="G255" s="68">
        <v>602313.07854897645</v>
      </c>
      <c r="H255" s="82">
        <f t="shared" si="48"/>
        <v>2567426.6659018626</v>
      </c>
      <c r="I255" s="89">
        <v>-360235</v>
      </c>
      <c r="J255" s="31">
        <v>757256.4551293907</v>
      </c>
      <c r="K255" s="27">
        <f t="shared" si="39"/>
        <v>2964448.1210312531</v>
      </c>
      <c r="L255" s="28">
        <f>K255/C255</f>
        <v>827.13396234130948</v>
      </c>
      <c r="M255" s="28"/>
      <c r="N255" s="526">
        <f t="shared" si="40"/>
        <v>-12390307.189707726</v>
      </c>
      <c r="O255" s="527">
        <f t="shared" si="41"/>
        <v>-0.80693615358637827</v>
      </c>
      <c r="P255" s="526">
        <f t="shared" si="42"/>
        <v>-3401.661221007349</v>
      </c>
      <c r="Q255" s="46"/>
      <c r="R255" s="83">
        <f t="shared" si="43"/>
        <v>-0.80495991831008584</v>
      </c>
      <c r="S255" s="83">
        <f t="shared" si="44"/>
        <v>-0.70320026787131196</v>
      </c>
      <c r="T255" s="110"/>
      <c r="U255" s="49"/>
      <c r="V255" s="29">
        <v>781</v>
      </c>
      <c r="W255" s="25" t="s">
        <v>253</v>
      </c>
      <c r="X255" s="88">
        <v>3631</v>
      </c>
      <c r="Y255" s="47">
        <v>10397065.951151807</v>
      </c>
      <c r="Z255" s="68">
        <v>2766518.9061582075</v>
      </c>
      <c r="AA255" s="82">
        <f t="shared" si="45"/>
        <v>13163584.857310014</v>
      </c>
      <c r="AB255" s="89">
        <v>-360235</v>
      </c>
      <c r="AC255" s="31">
        <v>2551405.4534289651</v>
      </c>
      <c r="AD255" s="27">
        <f t="shared" si="46"/>
        <v>15354755.310738979</v>
      </c>
      <c r="AE255" s="28">
        <f t="shared" si="47"/>
        <v>4228.7951833486586</v>
      </c>
    </row>
    <row r="256" spans="1:31" ht="14.4" x14ac:dyDescent="0.3">
      <c r="A256" s="29">
        <v>783</v>
      </c>
      <c r="B256" s="25" t="s">
        <v>254</v>
      </c>
      <c r="C256" s="88">
        <v>6588</v>
      </c>
      <c r="D256" s="47">
        <v>781253.91263506841</v>
      </c>
      <c r="E256" s="317">
        <v>321640.53871847037</v>
      </c>
      <c r="F256" s="318">
        <v>197928.02868102744</v>
      </c>
      <c r="G256" s="68">
        <v>1516168.0448815664</v>
      </c>
      <c r="H256" s="82">
        <f t="shared" si="48"/>
        <v>2297421.9575166348</v>
      </c>
      <c r="I256" s="89">
        <v>-294267</v>
      </c>
      <c r="J256" s="31">
        <v>1191814.8621438243</v>
      </c>
      <c r="K256" s="27">
        <f t="shared" si="39"/>
        <v>3194969.8196604592</v>
      </c>
      <c r="L256" s="28">
        <f>K256/C256</f>
        <v>484.9680964876228</v>
      </c>
      <c r="M256" s="28"/>
      <c r="N256" s="526">
        <f t="shared" si="40"/>
        <v>-12815269.306345165</v>
      </c>
      <c r="O256" s="527">
        <f t="shared" si="41"/>
        <v>-0.80044209243128472</v>
      </c>
      <c r="P256" s="526">
        <f t="shared" si="42"/>
        <v>-1924.035684133145</v>
      </c>
      <c r="Q256" s="46"/>
      <c r="R256" s="83">
        <f t="shared" si="43"/>
        <v>-0.8150308503901057</v>
      </c>
      <c r="S256" s="83">
        <f t="shared" si="44"/>
        <v>-0.69314265113193996</v>
      </c>
      <c r="T256" s="110"/>
      <c r="U256" s="49"/>
      <c r="V256" s="29">
        <v>783</v>
      </c>
      <c r="W256" s="25" t="s">
        <v>254</v>
      </c>
      <c r="X256" s="88">
        <v>6646</v>
      </c>
      <c r="Y256" s="47">
        <v>9996120.6860934682</v>
      </c>
      <c r="Z256" s="68">
        <v>2424447.6214430551</v>
      </c>
      <c r="AA256" s="82">
        <f t="shared" si="45"/>
        <v>12420568.307536524</v>
      </c>
      <c r="AB256" s="89">
        <v>-294267</v>
      </c>
      <c r="AC256" s="31">
        <v>3883937.8184690992</v>
      </c>
      <c r="AD256" s="27">
        <f t="shared" si="46"/>
        <v>16010239.126005623</v>
      </c>
      <c r="AE256" s="28">
        <f t="shared" si="47"/>
        <v>2409.0037806207679</v>
      </c>
    </row>
    <row r="257" spans="1:31" ht="14.4" x14ac:dyDescent="0.3">
      <c r="A257" s="29">
        <v>785</v>
      </c>
      <c r="B257" s="25" t="s">
        <v>255</v>
      </c>
      <c r="C257" s="88">
        <v>2673</v>
      </c>
      <c r="D257" s="47">
        <v>2444551.0878981021</v>
      </c>
      <c r="E257" s="317">
        <v>600980.02634213038</v>
      </c>
      <c r="F257" s="317">
        <v>523216.70295990806</v>
      </c>
      <c r="G257" s="68">
        <v>828803.55495871685</v>
      </c>
      <c r="H257" s="82">
        <f t="shared" si="48"/>
        <v>3273354.6428568191</v>
      </c>
      <c r="I257" s="465">
        <v>193781</v>
      </c>
      <c r="J257" s="31">
        <v>567260.07230736944</v>
      </c>
      <c r="K257" s="27">
        <f t="shared" si="39"/>
        <v>4034395.7151641883</v>
      </c>
      <c r="L257" s="28">
        <f>K257/C257</f>
        <v>1509.3137729757532</v>
      </c>
      <c r="M257" s="28"/>
      <c r="N257" s="526">
        <f t="shared" si="40"/>
        <v>-11264640.061145427</v>
      </c>
      <c r="O257" s="527">
        <f t="shared" si="41"/>
        <v>-0.73629738670123224</v>
      </c>
      <c r="P257" s="526">
        <f t="shared" si="42"/>
        <v>-4080.3960466477815</v>
      </c>
      <c r="Q257" s="46"/>
      <c r="R257" s="83">
        <f t="shared" si="43"/>
        <v>-0.75263458833424501</v>
      </c>
      <c r="S257" s="83">
        <f t="shared" si="44"/>
        <v>-0.69703852731120564</v>
      </c>
      <c r="T257" s="110"/>
      <c r="U257" s="49"/>
      <c r="V257" s="29">
        <v>785</v>
      </c>
      <c r="W257" s="25" t="s">
        <v>255</v>
      </c>
      <c r="X257" s="88">
        <v>2737</v>
      </c>
      <c r="Y257" s="47">
        <v>10570915.107116219</v>
      </c>
      <c r="Z257" s="68">
        <v>2661956.1371458564</v>
      </c>
      <c r="AA257" s="82">
        <f t="shared" si="45"/>
        <v>13232871.244262075</v>
      </c>
      <c r="AB257" s="465">
        <v>193781</v>
      </c>
      <c r="AC257" s="31">
        <v>1872383.5320475406</v>
      </c>
      <c r="AD257" s="27">
        <f t="shared" si="46"/>
        <v>15299035.776309615</v>
      </c>
      <c r="AE257" s="28">
        <f t="shared" si="47"/>
        <v>5589.7098196235347</v>
      </c>
    </row>
    <row r="258" spans="1:31" ht="14.4" x14ac:dyDescent="0.3">
      <c r="A258" s="29">
        <v>790</v>
      </c>
      <c r="B258" s="25" t="s">
        <v>256</v>
      </c>
      <c r="C258" s="88">
        <v>23998</v>
      </c>
      <c r="D258" s="47">
        <v>8189807.3213865031</v>
      </c>
      <c r="E258" s="317">
        <v>3278098.8190262555</v>
      </c>
      <c r="F258" s="318">
        <v>1922700.5173990726</v>
      </c>
      <c r="G258" s="68">
        <v>9816007.7799168341</v>
      </c>
      <c r="H258" s="82">
        <f t="shared" si="48"/>
        <v>18005815.101303339</v>
      </c>
      <c r="I258" s="89">
        <v>-2062635</v>
      </c>
      <c r="J258" s="31">
        <v>4277656.8112099078</v>
      </c>
      <c r="K258" s="27">
        <f t="shared" si="39"/>
        <v>20220836.912513249</v>
      </c>
      <c r="L258" s="28">
        <f>K258/C258</f>
        <v>842.60508844542244</v>
      </c>
      <c r="M258" s="28"/>
      <c r="N258" s="526">
        <f t="shared" si="40"/>
        <v>-54838508.020066284</v>
      </c>
      <c r="O258" s="527">
        <f t="shared" si="41"/>
        <v>-0.73060200657658037</v>
      </c>
      <c r="P258" s="526">
        <f t="shared" si="42"/>
        <v>-2278.1060762219454</v>
      </c>
      <c r="Q258" s="46"/>
      <c r="R258" s="83">
        <f t="shared" si="43"/>
        <v>-0.71527168582019784</v>
      </c>
      <c r="S258" s="83">
        <f t="shared" si="44"/>
        <v>-0.69188687737403098</v>
      </c>
      <c r="T258" s="110"/>
      <c r="U258" s="49"/>
      <c r="V258" s="29">
        <v>790</v>
      </c>
      <c r="W258" s="25" t="s">
        <v>256</v>
      </c>
      <c r="X258" s="88">
        <v>24052</v>
      </c>
      <c r="Y258" s="47">
        <v>45268661.671883799</v>
      </c>
      <c r="Z258" s="68">
        <v>17969921.231862497</v>
      </c>
      <c r="AA258" s="82">
        <f t="shared" si="45"/>
        <v>63238582.903746292</v>
      </c>
      <c r="AB258" s="89">
        <v>-2062635</v>
      </c>
      <c r="AC258" s="31">
        <v>13883397.028833237</v>
      </c>
      <c r="AD258" s="27">
        <f t="shared" si="46"/>
        <v>75059344.932579532</v>
      </c>
      <c r="AE258" s="28">
        <f t="shared" si="47"/>
        <v>3120.7111646673679</v>
      </c>
    </row>
    <row r="259" spans="1:31" ht="14.4" x14ac:dyDescent="0.3">
      <c r="A259" s="29">
        <v>791</v>
      </c>
      <c r="B259" s="25" t="s">
        <v>257</v>
      </c>
      <c r="C259" s="88">
        <v>5131</v>
      </c>
      <c r="D259" s="47">
        <v>4508876.4396787835</v>
      </c>
      <c r="E259" s="317">
        <v>1147261.1355685191</v>
      </c>
      <c r="F259" s="318">
        <v>316944.30279168376</v>
      </c>
      <c r="G259" s="68">
        <v>2672441.1590087931</v>
      </c>
      <c r="H259" s="82">
        <f t="shared" si="48"/>
        <v>7181317.5986875761</v>
      </c>
      <c r="I259" s="89">
        <v>-107294</v>
      </c>
      <c r="J259" s="31">
        <v>1175372.8535280717</v>
      </c>
      <c r="K259" s="27">
        <f t="shared" si="39"/>
        <v>8249396.4522156473</v>
      </c>
      <c r="L259" s="28">
        <f>K259/C259</f>
        <v>1607.7560811178421</v>
      </c>
      <c r="M259" s="28"/>
      <c r="N259" s="526">
        <f t="shared" si="40"/>
        <v>-16654952.714823144</v>
      </c>
      <c r="O259" s="527">
        <f t="shared" si="41"/>
        <v>-0.66875679437012459</v>
      </c>
      <c r="P259" s="526">
        <f t="shared" si="42"/>
        <v>-3178.7803722818871</v>
      </c>
      <c r="Q259" s="46"/>
      <c r="R259" s="83">
        <f t="shared" si="43"/>
        <v>-0.66045211803805914</v>
      </c>
      <c r="S259" s="83">
        <f t="shared" si="44"/>
        <v>-0.69565670611106056</v>
      </c>
      <c r="T259" s="110"/>
      <c r="U259" s="49"/>
      <c r="V259" s="29">
        <v>791</v>
      </c>
      <c r="W259" s="25" t="s">
        <v>257</v>
      </c>
      <c r="X259" s="88">
        <v>5203</v>
      </c>
      <c r="Y259" s="47">
        <v>15804492.71345645</v>
      </c>
      <c r="Z259" s="68">
        <v>5345153.5667477427</v>
      </c>
      <c r="AA259" s="82">
        <f t="shared" si="45"/>
        <v>21149646.280204192</v>
      </c>
      <c r="AB259" s="89">
        <v>-107294</v>
      </c>
      <c r="AC259" s="31">
        <v>3861996.8868345986</v>
      </c>
      <c r="AD259" s="27">
        <f t="shared" si="46"/>
        <v>24904349.167038791</v>
      </c>
      <c r="AE259" s="28">
        <f t="shared" si="47"/>
        <v>4786.536453399729</v>
      </c>
    </row>
    <row r="260" spans="1:31" ht="14.4" x14ac:dyDescent="0.3">
      <c r="A260" s="29">
        <v>831</v>
      </c>
      <c r="B260" s="25" t="s">
        <v>258</v>
      </c>
      <c r="C260" s="88">
        <v>4595</v>
      </c>
      <c r="D260" s="47">
        <v>2474931.941514038</v>
      </c>
      <c r="E260" s="317">
        <v>299823.68040519831</v>
      </c>
      <c r="F260" s="318">
        <v>410581.82918630476</v>
      </c>
      <c r="G260" s="68">
        <v>647074.32077133306</v>
      </c>
      <c r="H260" s="82">
        <f t="shared" si="48"/>
        <v>3122006.2622853713</v>
      </c>
      <c r="I260" s="89">
        <v>-1110649</v>
      </c>
      <c r="J260" s="31">
        <v>664034.54499507183</v>
      </c>
      <c r="K260" s="27">
        <f t="shared" si="39"/>
        <v>2675391.8072804431</v>
      </c>
      <c r="L260" s="28">
        <f>K260/C260</f>
        <v>582.23978395657082</v>
      </c>
      <c r="M260" s="28"/>
      <c r="N260" s="526">
        <f t="shared" si="40"/>
        <v>-4321812.1304117236</v>
      </c>
      <c r="O260" s="527">
        <f t="shared" si="41"/>
        <v>-0.61764844484969428</v>
      </c>
      <c r="P260" s="526">
        <f t="shared" si="42"/>
        <v>-929.68846532868542</v>
      </c>
      <c r="Q260" s="46"/>
      <c r="R260" s="83">
        <f t="shared" si="43"/>
        <v>-0.47470539294302561</v>
      </c>
      <c r="S260" s="83">
        <f t="shared" si="44"/>
        <v>-0.69321707812468047</v>
      </c>
      <c r="T260" s="110"/>
      <c r="U260" s="49"/>
      <c r="V260" s="29">
        <v>831</v>
      </c>
      <c r="W260" s="25" t="s">
        <v>258</v>
      </c>
      <c r="X260" s="88">
        <v>4628</v>
      </c>
      <c r="Y260" s="47">
        <v>5285757.6736997683</v>
      </c>
      <c r="Z260" s="68">
        <v>657585.77651530888</v>
      </c>
      <c r="AA260" s="82">
        <f t="shared" si="45"/>
        <v>5943343.450215077</v>
      </c>
      <c r="AB260" s="89">
        <v>-1110649</v>
      </c>
      <c r="AC260" s="31">
        <v>2164509.4874770893</v>
      </c>
      <c r="AD260" s="27">
        <f t="shared" si="46"/>
        <v>6997203.9376921663</v>
      </c>
      <c r="AE260" s="28">
        <f t="shared" si="47"/>
        <v>1511.9282492852562</v>
      </c>
    </row>
    <row r="261" spans="1:31" ht="14.4" x14ac:dyDescent="0.3">
      <c r="A261" s="29">
        <v>832</v>
      </c>
      <c r="B261" s="25" t="s">
        <v>259</v>
      </c>
      <c r="C261" s="88">
        <v>3913</v>
      </c>
      <c r="D261" s="47">
        <v>6438311.7978610285</v>
      </c>
      <c r="E261" s="317">
        <v>1686247.4493301946</v>
      </c>
      <c r="F261" s="318">
        <v>1114186.5040817787</v>
      </c>
      <c r="G261" s="68">
        <v>1463714.8955409217</v>
      </c>
      <c r="H261" s="82">
        <f t="shared" si="48"/>
        <v>7902026.6934019504</v>
      </c>
      <c r="I261" s="89">
        <v>-82873</v>
      </c>
      <c r="J261" s="31">
        <v>753115.35448032897</v>
      </c>
      <c r="K261" s="27">
        <f t="shared" si="39"/>
        <v>8572269.0478822794</v>
      </c>
      <c r="L261" s="28">
        <f>K261/C261</f>
        <v>2190.7153201845845</v>
      </c>
      <c r="M261" s="28"/>
      <c r="N261" s="526">
        <f t="shared" si="40"/>
        <v>-11866273.60485301</v>
      </c>
      <c r="O261" s="527">
        <f t="shared" si="41"/>
        <v>-0.58058315636633451</v>
      </c>
      <c r="P261" s="526">
        <f t="shared" si="42"/>
        <v>-3028.5243766323943</v>
      </c>
      <c r="Q261" s="46"/>
      <c r="R261" s="83">
        <f t="shared" si="43"/>
        <v>-0.56250560992601706</v>
      </c>
      <c r="S261" s="83">
        <f t="shared" si="44"/>
        <v>-0.69378194882622701</v>
      </c>
      <c r="T261" s="110"/>
      <c r="U261" s="49"/>
      <c r="V261" s="29">
        <v>832</v>
      </c>
      <c r="W261" s="25" t="s">
        <v>259</v>
      </c>
      <c r="X261" s="88">
        <v>3916</v>
      </c>
      <c r="Y261" s="47">
        <v>14458267.401336415</v>
      </c>
      <c r="Z261" s="68">
        <v>3603739.5013479162</v>
      </c>
      <c r="AA261" s="82">
        <f t="shared" si="45"/>
        <v>18062006.902684331</v>
      </c>
      <c r="AB261" s="89">
        <v>-82873</v>
      </c>
      <c r="AC261" s="31">
        <v>2459408.7500509568</v>
      </c>
      <c r="AD261" s="27">
        <f t="shared" si="46"/>
        <v>20438542.652735289</v>
      </c>
      <c r="AE261" s="28">
        <f t="shared" si="47"/>
        <v>5219.2396968169787</v>
      </c>
    </row>
    <row r="262" spans="1:31" ht="14.4" x14ac:dyDescent="0.3">
      <c r="A262" s="29">
        <v>833</v>
      </c>
      <c r="B262" s="25" t="s">
        <v>260</v>
      </c>
      <c r="C262" s="88">
        <v>1677</v>
      </c>
      <c r="D262" s="47">
        <v>1439412.2866260158</v>
      </c>
      <c r="E262" s="317">
        <v>511175.18887927657</v>
      </c>
      <c r="F262" s="318">
        <v>643403.33240608778</v>
      </c>
      <c r="G262" s="68">
        <v>357342.83887386788</v>
      </c>
      <c r="H262" s="82">
        <f t="shared" si="48"/>
        <v>1796755.1254998837</v>
      </c>
      <c r="I262" s="89">
        <v>-377556</v>
      </c>
      <c r="J262" s="31">
        <v>316893.24041587109</v>
      </c>
      <c r="K262" s="27">
        <f t="shared" si="39"/>
        <v>1736092.3659157548</v>
      </c>
      <c r="L262" s="28">
        <f>K262/C262</f>
        <v>1035.2369504566218</v>
      </c>
      <c r="M262" s="28"/>
      <c r="N262" s="526">
        <f t="shared" si="40"/>
        <v>-3242243.4713733066</v>
      </c>
      <c r="O262" s="527">
        <f t="shared" si="41"/>
        <v>-0.65127054046616129</v>
      </c>
      <c r="P262" s="526">
        <f t="shared" si="42"/>
        <v>-1965.5682558658987</v>
      </c>
      <c r="Q262" s="46"/>
      <c r="R262" s="83">
        <f t="shared" si="43"/>
        <v>-0.58499081600859482</v>
      </c>
      <c r="S262" s="83">
        <f t="shared" si="44"/>
        <v>-0.69127477245955071</v>
      </c>
      <c r="T262" s="110"/>
      <c r="U262" s="49"/>
      <c r="V262" s="29">
        <v>833</v>
      </c>
      <c r="W262" s="25" t="s">
        <v>260</v>
      </c>
      <c r="X262" s="88">
        <v>1659</v>
      </c>
      <c r="Y262" s="47">
        <v>3505435.9622423803</v>
      </c>
      <c r="Z262" s="68">
        <v>823998.64982898673</v>
      </c>
      <c r="AA262" s="82">
        <f t="shared" si="45"/>
        <v>4329434.612071367</v>
      </c>
      <c r="AB262" s="89">
        <v>-377556</v>
      </c>
      <c r="AC262" s="31">
        <v>1026457.2252176949</v>
      </c>
      <c r="AD262" s="27">
        <f t="shared" si="46"/>
        <v>4978335.8372890614</v>
      </c>
      <c r="AE262" s="28">
        <f t="shared" si="47"/>
        <v>3000.8052063225205</v>
      </c>
    </row>
    <row r="263" spans="1:31" ht="14.4" x14ac:dyDescent="0.3">
      <c r="A263" s="29">
        <v>834</v>
      </c>
      <c r="B263" s="25" t="s">
        <v>261</v>
      </c>
      <c r="C263" s="88">
        <v>5967</v>
      </c>
      <c r="D263" s="47">
        <v>3146238.243918106</v>
      </c>
      <c r="E263" s="317">
        <v>1228827.6821820433</v>
      </c>
      <c r="F263" s="318">
        <v>786595.51759243896</v>
      </c>
      <c r="G263" s="68">
        <v>1639445.8034222908</v>
      </c>
      <c r="H263" s="82">
        <f t="shared" si="48"/>
        <v>4785684.0473403968</v>
      </c>
      <c r="I263" s="89">
        <v>-1432150</v>
      </c>
      <c r="J263" s="31">
        <v>1069003.6111133692</v>
      </c>
      <c r="K263" s="27">
        <f t="shared" si="39"/>
        <v>4422537.6584537663</v>
      </c>
      <c r="L263" s="28">
        <f>K263/C263</f>
        <v>741.16602286806881</v>
      </c>
      <c r="M263" s="28"/>
      <c r="N263" s="526">
        <f t="shared" si="40"/>
        <v>-9590630.4940603748</v>
      </c>
      <c r="O263" s="527">
        <f t="shared" si="41"/>
        <v>-0.6844012995262384</v>
      </c>
      <c r="P263" s="526">
        <f t="shared" si="42"/>
        <v>-1588.1504918450528</v>
      </c>
      <c r="Q263" s="46"/>
      <c r="R263" s="83">
        <f t="shared" si="43"/>
        <v>-0.60001709739537623</v>
      </c>
      <c r="S263" s="83">
        <f t="shared" si="44"/>
        <v>-0.69286770983425217</v>
      </c>
      <c r="T263" s="110"/>
      <c r="U263" s="49"/>
      <c r="V263" s="29">
        <v>834</v>
      </c>
      <c r="W263" s="25" t="s">
        <v>261</v>
      </c>
      <c r="X263" s="88">
        <v>6016</v>
      </c>
      <c r="Y263" s="47">
        <v>9005608.6335907131</v>
      </c>
      <c r="Z263" s="68">
        <v>2959112.8986967886</v>
      </c>
      <c r="AA263" s="82">
        <f t="shared" si="45"/>
        <v>11964721.532287501</v>
      </c>
      <c r="AB263" s="89">
        <v>-1432150</v>
      </c>
      <c r="AC263" s="31">
        <v>3480596.6202266393</v>
      </c>
      <c r="AD263" s="27">
        <f t="shared" si="46"/>
        <v>14013168.152514141</v>
      </c>
      <c r="AE263" s="28">
        <f t="shared" si="47"/>
        <v>2329.3165147131217</v>
      </c>
    </row>
    <row r="264" spans="1:31" ht="14.4" x14ac:dyDescent="0.3">
      <c r="A264" s="29">
        <v>837</v>
      </c>
      <c r="B264" s="25" t="s">
        <v>262</v>
      </c>
      <c r="C264" s="88">
        <v>244223</v>
      </c>
      <c r="D264" s="47">
        <v>-59761805.452658072</v>
      </c>
      <c r="E264" s="317">
        <v>-52080224.427214928</v>
      </c>
      <c r="F264" s="318">
        <v>-16714506.631136214</v>
      </c>
      <c r="G264" s="68">
        <v>7998622.5249791071</v>
      </c>
      <c r="H264" s="82">
        <f t="shared" si="48"/>
        <v>-51763182.927678965</v>
      </c>
      <c r="I264" s="465">
        <v>76397093</v>
      </c>
      <c r="J264" s="31">
        <v>34242573.536168225</v>
      </c>
      <c r="K264" s="27">
        <f t="shared" si="39"/>
        <v>58876483.60848926</v>
      </c>
      <c r="L264" s="28">
        <f>K264/C264</f>
        <v>241.07673564115279</v>
      </c>
      <c r="M264" s="28"/>
      <c r="N264" s="526">
        <f t="shared" si="40"/>
        <v>-310471741.26764196</v>
      </c>
      <c r="O264" s="527">
        <f t="shared" si="41"/>
        <v>-0.84059356552144049</v>
      </c>
      <c r="P264" s="526">
        <f t="shared" si="42"/>
        <v>-1291.4312822176462</v>
      </c>
      <c r="Q264" s="46"/>
      <c r="R264" s="83">
        <f t="shared" si="43"/>
        <v>-1.2889027010010945</v>
      </c>
      <c r="S264" s="83">
        <f t="shared" si="44"/>
        <v>-0.69904430342464863</v>
      </c>
      <c r="T264" s="110"/>
      <c r="U264" s="49"/>
      <c r="V264" s="29">
        <v>837</v>
      </c>
      <c r="W264" s="25" t="s">
        <v>262</v>
      </c>
      <c r="X264" s="88">
        <v>241009</v>
      </c>
      <c r="Y264" s="47">
        <v>169326920.33210725</v>
      </c>
      <c r="Z264" s="68">
        <v>9844761.8581637256</v>
      </c>
      <c r="AA264" s="82">
        <f t="shared" si="45"/>
        <v>179171682.19027096</v>
      </c>
      <c r="AB264" s="465">
        <v>76397093</v>
      </c>
      <c r="AC264" s="31">
        <v>113779449.68586029</v>
      </c>
      <c r="AD264" s="27">
        <f t="shared" si="46"/>
        <v>369348224.87613124</v>
      </c>
      <c r="AE264" s="28">
        <f t="shared" si="47"/>
        <v>1532.5080178587989</v>
      </c>
    </row>
    <row r="265" spans="1:31" ht="14.4" x14ac:dyDescent="0.3">
      <c r="A265" s="29">
        <v>844</v>
      </c>
      <c r="B265" s="25" t="s">
        <v>263</v>
      </c>
      <c r="C265" s="88">
        <v>1479</v>
      </c>
      <c r="D265" s="47">
        <v>-153041.41330950338</v>
      </c>
      <c r="E265" s="317">
        <v>32456.154893632938</v>
      </c>
      <c r="F265" s="318">
        <v>-119917.78270891006</v>
      </c>
      <c r="G265" s="68">
        <v>656470.6340506312</v>
      </c>
      <c r="H265" s="82">
        <f t="shared" si="48"/>
        <v>503429.22074112785</v>
      </c>
      <c r="I265" s="89">
        <v>-322421</v>
      </c>
      <c r="J265" s="31">
        <v>349272.74806604616</v>
      </c>
      <c r="K265" s="27">
        <f t="shared" si="39"/>
        <v>530280.96880717401</v>
      </c>
      <c r="L265" s="28">
        <f>K265/C265</f>
        <v>358.54020879457335</v>
      </c>
      <c r="M265" s="28"/>
      <c r="N265" s="526">
        <f t="shared" si="40"/>
        <v>-6285904.2998240078</v>
      </c>
      <c r="O265" s="527">
        <f t="shared" si="41"/>
        <v>-0.92220267673069511</v>
      </c>
      <c r="P265" s="526">
        <f t="shared" si="42"/>
        <v>-4176.5131968149954</v>
      </c>
      <c r="Q265" s="46"/>
      <c r="R265" s="83">
        <f t="shared" si="43"/>
        <v>-0.91608920607481392</v>
      </c>
      <c r="S265" s="83">
        <f t="shared" si="44"/>
        <v>-0.69335944186248</v>
      </c>
      <c r="T265" s="110"/>
      <c r="U265" s="49"/>
      <c r="V265" s="29">
        <v>844</v>
      </c>
      <c r="W265" s="25" t="s">
        <v>263</v>
      </c>
      <c r="X265" s="88">
        <v>1503</v>
      </c>
      <c r="Y265" s="47">
        <v>4488090.1786403954</v>
      </c>
      <c r="Z265" s="68">
        <v>1511486.2428385809</v>
      </c>
      <c r="AA265" s="82">
        <f t="shared" si="45"/>
        <v>5999576.4214789765</v>
      </c>
      <c r="AB265" s="89">
        <v>-322421</v>
      </c>
      <c r="AC265" s="31">
        <v>1139029.847152205</v>
      </c>
      <c r="AD265" s="27">
        <f t="shared" si="46"/>
        <v>6816185.2686311817</v>
      </c>
      <c r="AE265" s="28">
        <f t="shared" si="47"/>
        <v>4535.0534056095685</v>
      </c>
    </row>
    <row r="266" spans="1:31" ht="14.4" x14ac:dyDescent="0.3">
      <c r="A266" s="29">
        <v>845</v>
      </c>
      <c r="B266" s="25" t="s">
        <v>264</v>
      </c>
      <c r="C266" s="88">
        <v>2882</v>
      </c>
      <c r="D266" s="47">
        <v>2445719.2797035077</v>
      </c>
      <c r="E266" s="317">
        <v>264983.62117338402</v>
      </c>
      <c r="F266" s="318">
        <v>98475.382616933959</v>
      </c>
      <c r="G266" s="68">
        <v>890268.6938826401</v>
      </c>
      <c r="H266" s="82">
        <f t="shared" si="48"/>
        <v>3335987.9735861477</v>
      </c>
      <c r="I266" s="89">
        <v>-107289</v>
      </c>
      <c r="J266" s="31">
        <v>552497.85808962455</v>
      </c>
      <c r="K266" s="27">
        <f t="shared" si="39"/>
        <v>3781196.8316757721</v>
      </c>
      <c r="L266" s="28">
        <f>K266/C266</f>
        <v>1312.004452351066</v>
      </c>
      <c r="M266" s="28"/>
      <c r="N266" s="526">
        <f t="shared" si="40"/>
        <v>-8099377.1231619418</v>
      </c>
      <c r="O266" s="527">
        <f t="shared" si="41"/>
        <v>-0.68173281475714509</v>
      </c>
      <c r="P266" s="526">
        <f t="shared" si="42"/>
        <v>-2749.7302330635371</v>
      </c>
      <c r="Q266" s="46"/>
      <c r="R266" s="83">
        <f t="shared" si="43"/>
        <v>-0.67332870681259482</v>
      </c>
      <c r="S266" s="83">
        <f t="shared" si="44"/>
        <v>-0.68887374006198754</v>
      </c>
      <c r="T266" s="110"/>
      <c r="U266" s="49"/>
      <c r="V266" s="29">
        <v>845</v>
      </c>
      <c r="W266" s="25" t="s">
        <v>264</v>
      </c>
      <c r="X266" s="88">
        <v>2925</v>
      </c>
      <c r="Y266" s="47">
        <v>7860961.2051989492</v>
      </c>
      <c r="Z266" s="68">
        <v>2351102.2456055703</v>
      </c>
      <c r="AA266" s="82">
        <f t="shared" si="45"/>
        <v>10212063.45080452</v>
      </c>
      <c r="AB266" s="89">
        <v>-107289</v>
      </c>
      <c r="AC266" s="31">
        <v>1775799.5040331923</v>
      </c>
      <c r="AD266" s="27">
        <f t="shared" si="46"/>
        <v>11880573.954837713</v>
      </c>
      <c r="AE266" s="28">
        <f t="shared" si="47"/>
        <v>4061.7346854146031</v>
      </c>
    </row>
    <row r="267" spans="1:31" ht="14.4" x14ac:dyDescent="0.3">
      <c r="A267" s="29">
        <v>846</v>
      </c>
      <c r="B267" s="25" t="s">
        <v>265</v>
      </c>
      <c r="C267" s="88">
        <v>4952</v>
      </c>
      <c r="D267" s="47">
        <v>3439100.3321232586</v>
      </c>
      <c r="E267" s="317">
        <v>1862295.3953796236</v>
      </c>
      <c r="F267" s="318">
        <v>798628.76218654879</v>
      </c>
      <c r="G267" s="68">
        <v>2855809.3354609665</v>
      </c>
      <c r="H267" s="82">
        <f t="shared" si="48"/>
        <v>6294909.6675842255</v>
      </c>
      <c r="I267" s="89">
        <v>-451698</v>
      </c>
      <c r="J267" s="31">
        <v>1092893.9414086596</v>
      </c>
      <c r="K267" s="27">
        <f t="shared" ref="K267:K303" si="49">SUM(H267:J267)</f>
        <v>6936105.6089928849</v>
      </c>
      <c r="L267" s="28">
        <f>K267/C267</f>
        <v>1400.6675300874163</v>
      </c>
      <c r="M267" s="28"/>
      <c r="N267" s="526">
        <f t="shared" ref="N267:N303" si="50">K267-AD267</f>
        <v>-13819793.02061899</v>
      </c>
      <c r="O267" s="527">
        <f t="shared" ref="O267:O303" si="51">N267/AD267</f>
        <v>-0.66582484657651331</v>
      </c>
      <c r="P267" s="526">
        <f t="shared" ref="P267:P303" si="52">L267-AE267</f>
        <v>-2755.4995963867282</v>
      </c>
      <c r="Q267" s="46"/>
      <c r="R267" s="83">
        <f t="shared" ref="R267:R303" si="53">H267/AA267-1</f>
        <v>-0.64307801494542116</v>
      </c>
      <c r="S267" s="83">
        <f t="shared" ref="S267:S303" si="54">J267/AC267-1</f>
        <v>-0.69394802690458257</v>
      </c>
      <c r="T267" s="110"/>
      <c r="U267" s="49"/>
      <c r="V267" s="29">
        <v>846</v>
      </c>
      <c r="W267" s="25" t="s">
        <v>265</v>
      </c>
      <c r="X267" s="88">
        <v>4994</v>
      </c>
      <c r="Y267" s="47">
        <v>12585062.545741694</v>
      </c>
      <c r="Z267" s="68">
        <v>5051591.7685663383</v>
      </c>
      <c r="AA267" s="82">
        <f t="shared" ref="AA267:AA303" si="55">Y267+Z267</f>
        <v>17636654.314308032</v>
      </c>
      <c r="AB267" s="89">
        <v>-451698</v>
      </c>
      <c r="AC267" s="31">
        <v>3570942.315303843</v>
      </c>
      <c r="AD267" s="27">
        <f t="shared" ref="AD267:AD303" si="56">SUM(AA267:AC267)</f>
        <v>20755898.629611876</v>
      </c>
      <c r="AE267" s="28">
        <f t="shared" ref="AE267:AE303" si="57">AD267/X267</f>
        <v>4156.1671264741444</v>
      </c>
    </row>
    <row r="268" spans="1:31" ht="14.4" x14ac:dyDescent="0.3">
      <c r="A268" s="29">
        <v>848</v>
      </c>
      <c r="B268" s="25" t="s">
        <v>266</v>
      </c>
      <c r="C268" s="88">
        <v>4241</v>
      </c>
      <c r="D268" s="47">
        <v>2325217.1858489686</v>
      </c>
      <c r="E268" s="317">
        <v>568124.55437067663</v>
      </c>
      <c r="F268" s="318">
        <v>576729.73097316187</v>
      </c>
      <c r="G268" s="68">
        <v>2380361.4283940247</v>
      </c>
      <c r="H268" s="82">
        <f t="shared" ref="H268:H303" si="58">SUM(D268+G268)</f>
        <v>4705578.6142429933</v>
      </c>
      <c r="I268" s="89">
        <v>547289</v>
      </c>
      <c r="J268" s="31">
        <v>923006.93682878488</v>
      </c>
      <c r="K268" s="27">
        <f t="shared" si="49"/>
        <v>6175874.5510717779</v>
      </c>
      <c r="L268" s="28">
        <f>K268/C268</f>
        <v>1456.2307359282665</v>
      </c>
      <c r="M268" s="28"/>
      <c r="N268" s="526">
        <f t="shared" si="50"/>
        <v>-12594999.778496753</v>
      </c>
      <c r="O268" s="527">
        <f t="shared" si="51"/>
        <v>-0.6709863140821668</v>
      </c>
      <c r="P268" s="526">
        <f t="shared" si="52"/>
        <v>-2901.9940909973266</v>
      </c>
      <c r="Q268" s="46"/>
      <c r="R268" s="83">
        <f t="shared" si="53"/>
        <v>-0.69066679946648502</v>
      </c>
      <c r="S268" s="83">
        <f t="shared" si="54"/>
        <v>-0.69351395181058617</v>
      </c>
      <c r="T268" s="110"/>
      <c r="U268" s="49"/>
      <c r="V268" s="29">
        <v>848</v>
      </c>
      <c r="W268" s="25" t="s">
        <v>266</v>
      </c>
      <c r="X268" s="88">
        <v>4307</v>
      </c>
      <c r="Y268" s="47">
        <v>10707618.089695772</v>
      </c>
      <c r="Z268" s="68">
        <v>4504388.2714939117</v>
      </c>
      <c r="AA268" s="82">
        <f t="shared" si="55"/>
        <v>15212006.361189684</v>
      </c>
      <c r="AB268" s="89">
        <v>547289</v>
      </c>
      <c r="AC268" s="31">
        <v>3011578.9683788475</v>
      </c>
      <c r="AD268" s="27">
        <f t="shared" si="56"/>
        <v>18770874.329568531</v>
      </c>
      <c r="AE268" s="28">
        <f t="shared" si="57"/>
        <v>4358.2248269255933</v>
      </c>
    </row>
    <row r="269" spans="1:31" ht="14.4" x14ac:dyDescent="0.3">
      <c r="A269" s="29">
        <v>849</v>
      </c>
      <c r="B269" s="25" t="s">
        <v>267</v>
      </c>
      <c r="C269" s="88">
        <v>2938</v>
      </c>
      <c r="D269" s="47">
        <v>2484422.5116964891</v>
      </c>
      <c r="E269" s="317">
        <v>571440.34936125285</v>
      </c>
      <c r="F269" s="318">
        <v>101848.67149310854</v>
      </c>
      <c r="G269" s="68">
        <v>1459490.0683926833</v>
      </c>
      <c r="H269" s="82">
        <f t="shared" si="58"/>
        <v>3943912.5800891723</v>
      </c>
      <c r="I269" s="89">
        <v>247305</v>
      </c>
      <c r="J269" s="31">
        <v>620862.88268393883</v>
      </c>
      <c r="K269" s="27">
        <f t="shared" si="49"/>
        <v>4812080.4627731107</v>
      </c>
      <c r="L269" s="28">
        <f>K269/C269</f>
        <v>1637.876263707662</v>
      </c>
      <c r="M269" s="28"/>
      <c r="N269" s="526">
        <f t="shared" si="50"/>
        <v>-7229839.6162821017</v>
      </c>
      <c r="O269" s="527">
        <f t="shared" si="51"/>
        <v>-0.60038927088190264</v>
      </c>
      <c r="P269" s="526">
        <f t="shared" si="52"/>
        <v>-2422.1102767694829</v>
      </c>
      <c r="Q269" s="46"/>
      <c r="R269" s="83">
        <f t="shared" si="53"/>
        <v>-0.59415829906173923</v>
      </c>
      <c r="S269" s="83">
        <f t="shared" si="54"/>
        <v>-0.70104192667341536</v>
      </c>
      <c r="T269" s="110"/>
      <c r="U269" s="49"/>
      <c r="V269" s="29">
        <v>849</v>
      </c>
      <c r="W269" s="25" t="s">
        <v>267</v>
      </c>
      <c r="X269" s="88">
        <v>2966</v>
      </c>
      <c r="Y269" s="47">
        <v>6581165.8972391514</v>
      </c>
      <c r="Z269" s="68">
        <v>3136693.4823447755</v>
      </c>
      <c r="AA269" s="82">
        <f t="shared" si="55"/>
        <v>9717859.3795839269</v>
      </c>
      <c r="AB269" s="89">
        <v>247305</v>
      </c>
      <c r="AC269" s="31">
        <v>2076755.6994712849</v>
      </c>
      <c r="AD269" s="27">
        <f t="shared" si="56"/>
        <v>12041920.079055212</v>
      </c>
      <c r="AE269" s="28">
        <f t="shared" si="57"/>
        <v>4059.9865404771449</v>
      </c>
    </row>
    <row r="270" spans="1:31" ht="14.4" x14ac:dyDescent="0.3">
      <c r="A270" s="29">
        <v>850</v>
      </c>
      <c r="B270" s="25" t="s">
        <v>268</v>
      </c>
      <c r="C270" s="88">
        <v>2387</v>
      </c>
      <c r="D270" s="47">
        <v>2132113.4029136063</v>
      </c>
      <c r="E270" s="317">
        <v>452798.20734385669</v>
      </c>
      <c r="F270" s="318">
        <v>406017.78741767467</v>
      </c>
      <c r="G270" s="68">
        <v>824794.20819103543</v>
      </c>
      <c r="H270" s="82">
        <f t="shared" si="58"/>
        <v>2956907.6111046416</v>
      </c>
      <c r="I270" s="89">
        <v>-478735</v>
      </c>
      <c r="J270" s="31">
        <v>413469.25957072881</v>
      </c>
      <c r="K270" s="27">
        <f t="shared" si="49"/>
        <v>2891641.8706753706</v>
      </c>
      <c r="L270" s="28">
        <f>K270/C270</f>
        <v>1211.4125976855344</v>
      </c>
      <c r="M270" s="28"/>
      <c r="N270" s="526">
        <f t="shared" si="50"/>
        <v>-4141383.0715067559</v>
      </c>
      <c r="O270" s="527">
        <f t="shared" si="51"/>
        <v>-0.58884805692468012</v>
      </c>
      <c r="P270" s="526">
        <f t="shared" si="52"/>
        <v>-1717.7939588251388</v>
      </c>
      <c r="Q270" s="46"/>
      <c r="R270" s="83">
        <f t="shared" si="53"/>
        <v>-0.52243325451271938</v>
      </c>
      <c r="S270" s="83">
        <f t="shared" si="54"/>
        <v>-0.68680100430059909</v>
      </c>
      <c r="T270" s="110"/>
      <c r="U270" s="49"/>
      <c r="V270" s="29">
        <v>850</v>
      </c>
      <c r="W270" s="25" t="s">
        <v>268</v>
      </c>
      <c r="X270" s="88">
        <v>2401</v>
      </c>
      <c r="Y270" s="47">
        <v>4533367.9946932979</v>
      </c>
      <c r="Z270" s="68">
        <v>1658243.2073965571</v>
      </c>
      <c r="AA270" s="82">
        <f t="shared" si="55"/>
        <v>6191611.2020898554</v>
      </c>
      <c r="AB270" s="89">
        <v>-478735</v>
      </c>
      <c r="AC270" s="31">
        <v>1320148.7400922712</v>
      </c>
      <c r="AD270" s="27">
        <f t="shared" si="56"/>
        <v>7033024.9421821265</v>
      </c>
      <c r="AE270" s="28">
        <f t="shared" si="57"/>
        <v>2929.2065565106732</v>
      </c>
    </row>
    <row r="271" spans="1:31" ht="14.4" x14ac:dyDescent="0.3">
      <c r="A271" s="29">
        <v>851</v>
      </c>
      <c r="B271" s="25" t="s">
        <v>269</v>
      </c>
      <c r="C271" s="88">
        <v>21333</v>
      </c>
      <c r="D271" s="47">
        <v>2064700.7447508881</v>
      </c>
      <c r="E271" s="317">
        <v>-3093335.6213536244</v>
      </c>
      <c r="F271" s="318">
        <v>-2353377.4286165251</v>
      </c>
      <c r="G271" s="68">
        <v>6068813.4127884293</v>
      </c>
      <c r="H271" s="82">
        <f t="shared" si="58"/>
        <v>8133514.1575393174</v>
      </c>
      <c r="I271" s="89">
        <v>-328591</v>
      </c>
      <c r="J271" s="31">
        <v>3163751.8188920165</v>
      </c>
      <c r="K271" s="27">
        <f t="shared" si="49"/>
        <v>10968674.976431334</v>
      </c>
      <c r="L271" s="28">
        <f>K271/C271</f>
        <v>514.16467334323977</v>
      </c>
      <c r="M271" s="28"/>
      <c r="N271" s="526">
        <f t="shared" si="50"/>
        <v>-35253398.857453264</v>
      </c>
      <c r="O271" s="527">
        <f t="shared" si="51"/>
        <v>-0.76269617378373911</v>
      </c>
      <c r="P271" s="526">
        <f t="shared" si="52"/>
        <v>-1639.0040895898478</v>
      </c>
      <c r="Q271" s="46"/>
      <c r="R271" s="83">
        <f t="shared" si="53"/>
        <v>-0.77531432809180556</v>
      </c>
      <c r="S271" s="83">
        <f t="shared" si="54"/>
        <v>-0.69435721366538172</v>
      </c>
      <c r="T271" s="110"/>
      <c r="U271" s="49"/>
      <c r="V271" s="29">
        <v>851</v>
      </c>
      <c r="W271" s="25" t="s">
        <v>269</v>
      </c>
      <c r="X271" s="88">
        <v>21467</v>
      </c>
      <c r="Y271" s="47">
        <v>27724290.113637112</v>
      </c>
      <c r="Z271" s="68">
        <v>8475232.9287695885</v>
      </c>
      <c r="AA271" s="82">
        <f t="shared" si="55"/>
        <v>36199523.042406701</v>
      </c>
      <c r="AB271" s="89">
        <v>-328591</v>
      </c>
      <c r="AC271" s="31">
        <v>10351141.791477898</v>
      </c>
      <c r="AD271" s="27">
        <f t="shared" si="56"/>
        <v>46222073.833884597</v>
      </c>
      <c r="AE271" s="28">
        <f t="shared" si="57"/>
        <v>2153.1687629330877</v>
      </c>
    </row>
    <row r="272" spans="1:31" ht="14.4" x14ac:dyDescent="0.3">
      <c r="A272" s="29">
        <v>853</v>
      </c>
      <c r="B272" s="25" t="s">
        <v>270</v>
      </c>
      <c r="C272" s="88">
        <v>195137</v>
      </c>
      <c r="D272" s="47">
        <v>12173517.502762202</v>
      </c>
      <c r="E272" s="317">
        <v>-14897571.48047613</v>
      </c>
      <c r="F272" s="318">
        <v>3279958.0116260764</v>
      </c>
      <c r="G272" s="68">
        <v>-2397329.290772805</v>
      </c>
      <c r="H272" s="82">
        <f t="shared" si="58"/>
        <v>9776188.2119893972</v>
      </c>
      <c r="I272" s="465">
        <v>44856744</v>
      </c>
      <c r="J272" s="31">
        <v>29713621.747983109</v>
      </c>
      <c r="K272" s="27">
        <f t="shared" si="49"/>
        <v>84346553.959972501</v>
      </c>
      <c r="L272" s="28">
        <f>K272/C272</f>
        <v>432.24275232258617</v>
      </c>
      <c r="M272" s="28"/>
      <c r="N272" s="526">
        <f t="shared" si="50"/>
        <v>-231765458.98997509</v>
      </c>
      <c r="O272" s="527">
        <f t="shared" si="51"/>
        <v>-0.73317510722590684</v>
      </c>
      <c r="P272" s="526">
        <f t="shared" si="52"/>
        <v>-1193.9231347295286</v>
      </c>
      <c r="Q272" s="46"/>
      <c r="R272" s="83">
        <f t="shared" si="53"/>
        <v>-0.94340138348564273</v>
      </c>
      <c r="S272" s="83">
        <f t="shared" si="54"/>
        <v>-0.69842114465539518</v>
      </c>
      <c r="T272" s="110"/>
      <c r="U272" s="49"/>
      <c r="V272" s="29">
        <v>853</v>
      </c>
      <c r="W272" s="25" t="s">
        <v>270</v>
      </c>
      <c r="X272" s="88">
        <v>194391</v>
      </c>
      <c r="Y272" s="47">
        <v>175653384.54056123</v>
      </c>
      <c r="Z272" s="68">
        <v>-2924989.1475486923</v>
      </c>
      <c r="AA272" s="82">
        <f t="shared" si="55"/>
        <v>172728395.39301252</v>
      </c>
      <c r="AB272" s="465">
        <v>44856744</v>
      </c>
      <c r="AC272" s="31">
        <v>98526873.556935102</v>
      </c>
      <c r="AD272" s="27">
        <f t="shared" si="56"/>
        <v>316112012.9499476</v>
      </c>
      <c r="AE272" s="28">
        <f t="shared" si="57"/>
        <v>1626.1658870521146</v>
      </c>
    </row>
    <row r="273" spans="1:31" ht="14.4" x14ac:dyDescent="0.3">
      <c r="A273" s="29">
        <v>854</v>
      </c>
      <c r="B273" s="25" t="s">
        <v>271</v>
      </c>
      <c r="C273" s="88">
        <v>3296</v>
      </c>
      <c r="D273" s="47">
        <v>2201952.2002779944</v>
      </c>
      <c r="E273" s="317">
        <v>711492.36806556024</v>
      </c>
      <c r="F273" s="318">
        <v>324962.2577487462</v>
      </c>
      <c r="G273" s="68">
        <v>1274533.8470429508</v>
      </c>
      <c r="H273" s="82">
        <f t="shared" si="58"/>
        <v>3476486.0473209452</v>
      </c>
      <c r="I273" s="89">
        <v>-318879</v>
      </c>
      <c r="J273" s="31">
        <v>657945.24813335587</v>
      </c>
      <c r="K273" s="27">
        <f t="shared" si="49"/>
        <v>3815552.2954543009</v>
      </c>
      <c r="L273" s="28">
        <f>K273/C273</f>
        <v>1157.6311576014264</v>
      </c>
      <c r="M273" s="28"/>
      <c r="N273" s="526">
        <f t="shared" si="50"/>
        <v>-13082459.864006441</v>
      </c>
      <c r="O273" s="527">
        <f t="shared" si="51"/>
        <v>-0.77420111552481774</v>
      </c>
      <c r="P273" s="526">
        <f t="shared" si="52"/>
        <v>-3956.7793022837864</v>
      </c>
      <c r="Q273" s="46"/>
      <c r="R273" s="83">
        <f t="shared" si="53"/>
        <v>-0.76893958391774153</v>
      </c>
      <c r="S273" s="83">
        <f t="shared" si="54"/>
        <v>-0.69695347699892118</v>
      </c>
      <c r="T273" s="110"/>
      <c r="U273" s="49"/>
      <c r="V273" s="29">
        <v>854</v>
      </c>
      <c r="W273" s="25" t="s">
        <v>271</v>
      </c>
      <c r="X273" s="88">
        <v>3304</v>
      </c>
      <c r="Y273" s="47">
        <v>12409297.909218382</v>
      </c>
      <c r="Z273" s="68">
        <v>2636490.1416578949</v>
      </c>
      <c r="AA273" s="82">
        <f t="shared" si="55"/>
        <v>15045788.050876277</v>
      </c>
      <c r="AB273" s="89">
        <v>-318879</v>
      </c>
      <c r="AC273" s="31">
        <v>2171103.108584465</v>
      </c>
      <c r="AD273" s="27">
        <f t="shared" si="56"/>
        <v>16898012.159460742</v>
      </c>
      <c r="AE273" s="28">
        <f t="shared" si="57"/>
        <v>5114.4104598852127</v>
      </c>
    </row>
    <row r="274" spans="1:31" ht="14.4" x14ac:dyDescent="0.3">
      <c r="A274" s="29">
        <v>857</v>
      </c>
      <c r="B274" s="25" t="s">
        <v>272</v>
      </c>
      <c r="C274" s="88">
        <v>2420</v>
      </c>
      <c r="D274" s="47">
        <v>-1953497.2674752823</v>
      </c>
      <c r="E274" s="317">
        <v>-1167025.4108434487</v>
      </c>
      <c r="F274" s="318">
        <v>-788546.30127169937</v>
      </c>
      <c r="G274" s="68">
        <v>933959.21561997768</v>
      </c>
      <c r="H274" s="82">
        <f t="shared" si="58"/>
        <v>-1019538.0518553046</v>
      </c>
      <c r="I274" s="89">
        <v>201316</v>
      </c>
      <c r="J274" s="31">
        <v>521304.83961396804</v>
      </c>
      <c r="K274" s="27">
        <f t="shared" si="49"/>
        <v>-296917.21224133659</v>
      </c>
      <c r="L274" s="28">
        <f>K274/C274</f>
        <v>-122.69306290964322</v>
      </c>
      <c r="M274" s="28"/>
      <c r="N274" s="526">
        <f t="shared" si="50"/>
        <v>-11349441.905768264</v>
      </c>
      <c r="O274" s="527">
        <f t="shared" si="51"/>
        <v>-1.0268641980429349</v>
      </c>
      <c r="P274" s="526">
        <f t="shared" si="52"/>
        <v>-4665.4487939112578</v>
      </c>
      <c r="Q274" s="46"/>
      <c r="R274" s="83">
        <f t="shared" si="53"/>
        <v>-1.1113713400056346</v>
      </c>
      <c r="S274" s="83">
        <f t="shared" si="54"/>
        <v>-0.69277293880925184</v>
      </c>
      <c r="T274" s="110"/>
      <c r="U274" s="49"/>
      <c r="V274" s="29">
        <v>857</v>
      </c>
      <c r="W274" s="25" t="s">
        <v>272</v>
      </c>
      <c r="X274" s="88">
        <v>2433</v>
      </c>
      <c r="Y274" s="47">
        <v>6778286.9662923068</v>
      </c>
      <c r="Z274" s="68">
        <v>2376115.3404746172</v>
      </c>
      <c r="AA274" s="82">
        <f t="shared" si="55"/>
        <v>9154402.3067669235</v>
      </c>
      <c r="AB274" s="89">
        <v>201316</v>
      </c>
      <c r="AC274" s="31">
        <v>1696806.3867600043</v>
      </c>
      <c r="AD274" s="27">
        <f t="shared" si="56"/>
        <v>11052524.693526927</v>
      </c>
      <c r="AE274" s="28">
        <f t="shared" si="57"/>
        <v>4542.7557310016145</v>
      </c>
    </row>
    <row r="275" spans="1:31" ht="14.4" x14ac:dyDescent="0.3">
      <c r="A275" s="29">
        <v>858</v>
      </c>
      <c r="B275" s="25" t="s">
        <v>273</v>
      </c>
      <c r="C275" s="88">
        <v>39718</v>
      </c>
      <c r="D275" s="47">
        <v>23834578.975581188</v>
      </c>
      <c r="E275" s="317">
        <v>2487034.7863207255</v>
      </c>
      <c r="F275" s="318">
        <v>827785.34779093298</v>
      </c>
      <c r="G275" s="68">
        <v>-721733.47154389042</v>
      </c>
      <c r="H275" s="82">
        <f t="shared" si="58"/>
        <v>23112845.504037298</v>
      </c>
      <c r="I275" s="89">
        <v>-3001162</v>
      </c>
      <c r="J275" s="31">
        <v>4250408.2956955284</v>
      </c>
      <c r="K275" s="27">
        <f t="shared" si="49"/>
        <v>24362091.799732827</v>
      </c>
      <c r="L275" s="28">
        <f>K275/C275</f>
        <v>613.37660002348628</v>
      </c>
      <c r="M275" s="28"/>
      <c r="N275" s="526">
        <f t="shared" si="50"/>
        <v>-11174032.615090355</v>
      </c>
      <c r="O275" s="527">
        <f t="shared" si="51"/>
        <v>-0.31444150984650793</v>
      </c>
      <c r="P275" s="526">
        <f t="shared" si="52"/>
        <v>-302.90435851048949</v>
      </c>
      <c r="Q275" s="46"/>
      <c r="R275" s="83">
        <f t="shared" si="53"/>
        <v>-6.2619295547502896E-2</v>
      </c>
      <c r="S275" s="83">
        <f t="shared" si="54"/>
        <v>-0.69378447992803782</v>
      </c>
      <c r="T275" s="110"/>
      <c r="U275" s="49"/>
      <c r="V275" s="29">
        <v>858</v>
      </c>
      <c r="W275" s="25" t="s">
        <v>273</v>
      </c>
      <c r="X275" s="88">
        <v>38783</v>
      </c>
      <c r="Y275" s="47">
        <v>34658512.494012877</v>
      </c>
      <c r="Z275" s="68">
        <v>-10001673.075137716</v>
      </c>
      <c r="AA275" s="82">
        <f t="shared" si="55"/>
        <v>24656839.418875162</v>
      </c>
      <c r="AB275" s="89">
        <v>-3001162</v>
      </c>
      <c r="AC275" s="31">
        <v>13880446.995948022</v>
      </c>
      <c r="AD275" s="27">
        <f t="shared" si="56"/>
        <v>35536124.414823182</v>
      </c>
      <c r="AE275" s="28">
        <f t="shared" si="57"/>
        <v>916.28095853397576</v>
      </c>
    </row>
    <row r="276" spans="1:31" ht="14.4" x14ac:dyDescent="0.3">
      <c r="A276" s="29">
        <v>859</v>
      </c>
      <c r="B276" s="25" t="s">
        <v>274</v>
      </c>
      <c r="C276" s="88">
        <v>6593</v>
      </c>
      <c r="D276" s="47">
        <v>6696453.8487538891</v>
      </c>
      <c r="E276" s="317">
        <v>-1591538.826485574</v>
      </c>
      <c r="F276" s="318">
        <v>-1816796.2250790051</v>
      </c>
      <c r="G276" s="68">
        <v>4711110.783292192</v>
      </c>
      <c r="H276" s="82">
        <f t="shared" si="58"/>
        <v>11407564.632046081</v>
      </c>
      <c r="I276" s="89">
        <v>-1015472</v>
      </c>
      <c r="J276" s="31">
        <v>961571.58535531384</v>
      </c>
      <c r="K276" s="27">
        <f t="shared" si="49"/>
        <v>11353664.217401395</v>
      </c>
      <c r="L276" s="28">
        <f>K276/C276</f>
        <v>1722.0786011529492</v>
      </c>
      <c r="M276" s="28"/>
      <c r="N276" s="526">
        <f t="shared" si="50"/>
        <v>-10793126.479220269</v>
      </c>
      <c r="O276" s="527">
        <f t="shared" si="51"/>
        <v>-0.48734494433392933</v>
      </c>
      <c r="P276" s="526">
        <f t="shared" si="52"/>
        <v>-1631.9711787382614</v>
      </c>
      <c r="Q276" s="46"/>
      <c r="R276" s="83">
        <f t="shared" si="53"/>
        <v>-0.43290415647342717</v>
      </c>
      <c r="S276" s="83">
        <f t="shared" si="54"/>
        <v>-0.6843685705584841</v>
      </c>
      <c r="T276" s="110"/>
      <c r="U276" s="49"/>
      <c r="V276" s="29">
        <v>859</v>
      </c>
      <c r="W276" s="25" t="s">
        <v>274</v>
      </c>
      <c r="X276" s="88">
        <v>6603</v>
      </c>
      <c r="Y276" s="47">
        <v>12827767.037067357</v>
      </c>
      <c r="Z276" s="68">
        <v>7287994.2795848399</v>
      </c>
      <c r="AA276" s="82">
        <f t="shared" si="55"/>
        <v>20115761.316652197</v>
      </c>
      <c r="AB276" s="89">
        <v>-1015472</v>
      </c>
      <c r="AC276" s="31">
        <v>3046501.3799694683</v>
      </c>
      <c r="AD276" s="27">
        <f t="shared" si="56"/>
        <v>22146790.696621664</v>
      </c>
      <c r="AE276" s="28">
        <f t="shared" si="57"/>
        <v>3354.0497798912106</v>
      </c>
    </row>
    <row r="277" spans="1:31" ht="14.4" x14ac:dyDescent="0.3">
      <c r="A277" s="29">
        <v>886</v>
      </c>
      <c r="B277" s="25" t="s">
        <v>275</v>
      </c>
      <c r="C277" s="88">
        <v>12669</v>
      </c>
      <c r="D277" s="47">
        <v>2168593.4344532969</v>
      </c>
      <c r="E277" s="317">
        <v>-534326.5675859456</v>
      </c>
      <c r="F277" s="318">
        <v>-826780.32890435145</v>
      </c>
      <c r="G277" s="68">
        <v>4079035.0240509687</v>
      </c>
      <c r="H277" s="82">
        <f t="shared" si="58"/>
        <v>6247628.4585042652</v>
      </c>
      <c r="I277" s="89">
        <v>-171841</v>
      </c>
      <c r="J277" s="31">
        <v>1875511.8842307345</v>
      </c>
      <c r="K277" s="27">
        <f t="shared" si="49"/>
        <v>7951299.342735</v>
      </c>
      <c r="L277" s="28">
        <f>K277/C277</f>
        <v>627.61854469452999</v>
      </c>
      <c r="M277" s="28"/>
      <c r="N277" s="526">
        <f t="shared" si="50"/>
        <v>-18498714.913095858</v>
      </c>
      <c r="O277" s="527">
        <f t="shared" si="51"/>
        <v>-0.69938392978438002</v>
      </c>
      <c r="P277" s="526">
        <f t="shared" si="52"/>
        <v>-1449.3358530935229</v>
      </c>
      <c r="Q277" s="46"/>
      <c r="R277" s="83">
        <f t="shared" si="53"/>
        <v>-0.69479163959501711</v>
      </c>
      <c r="S277" s="83">
        <f t="shared" si="54"/>
        <v>-0.69512852423441029</v>
      </c>
      <c r="T277" s="110"/>
      <c r="U277" s="49"/>
      <c r="V277" s="29">
        <v>886</v>
      </c>
      <c r="W277" s="25" t="s">
        <v>275</v>
      </c>
      <c r="X277" s="88">
        <v>12735</v>
      </c>
      <c r="Y277" s="47">
        <v>15567659.031874266</v>
      </c>
      <c r="Z277" s="68">
        <v>4902384.6137658693</v>
      </c>
      <c r="AA277" s="82">
        <f t="shared" si="55"/>
        <v>20470043.645640135</v>
      </c>
      <c r="AB277" s="89">
        <v>-171841</v>
      </c>
      <c r="AC277" s="31">
        <v>6151811.6101907231</v>
      </c>
      <c r="AD277" s="27">
        <f t="shared" si="56"/>
        <v>26450014.255830858</v>
      </c>
      <c r="AE277" s="28">
        <f t="shared" si="57"/>
        <v>2076.954397788053</v>
      </c>
    </row>
    <row r="278" spans="1:31" ht="14.4" x14ac:dyDescent="0.3">
      <c r="A278" s="29">
        <v>887</v>
      </c>
      <c r="B278" s="25" t="s">
        <v>276</v>
      </c>
      <c r="C278" s="88">
        <v>4669</v>
      </c>
      <c r="D278" s="47">
        <v>30666.138339601923</v>
      </c>
      <c r="E278" s="317">
        <v>-207635.47978009735</v>
      </c>
      <c r="F278" s="318">
        <v>-57867.185681172916</v>
      </c>
      <c r="G278" s="68">
        <v>2336534.9573977757</v>
      </c>
      <c r="H278" s="82">
        <f t="shared" si="58"/>
        <v>2367201.0957373776</v>
      </c>
      <c r="I278" s="89">
        <v>-287146</v>
      </c>
      <c r="J278" s="31">
        <v>992860.20837447932</v>
      </c>
      <c r="K278" s="27">
        <f t="shared" si="49"/>
        <v>3072915.304111857</v>
      </c>
      <c r="L278" s="28">
        <f>K278/C278</f>
        <v>658.15277449386531</v>
      </c>
      <c r="M278" s="28"/>
      <c r="N278" s="526">
        <f t="shared" si="50"/>
        <v>-12986172.046982912</v>
      </c>
      <c r="O278" s="527">
        <f t="shared" si="51"/>
        <v>-0.80864944333823729</v>
      </c>
      <c r="P278" s="526">
        <f t="shared" si="52"/>
        <v>-2799.8763708753786</v>
      </c>
      <c r="Q278" s="46"/>
      <c r="R278" s="83">
        <f t="shared" si="53"/>
        <v>-0.81956418540549481</v>
      </c>
      <c r="S278" s="83">
        <f t="shared" si="54"/>
        <v>-0.69231579250603259</v>
      </c>
      <c r="T278" s="110"/>
      <c r="U278" s="49"/>
      <c r="V278" s="29">
        <v>887</v>
      </c>
      <c r="W278" s="25" t="s">
        <v>276</v>
      </c>
      <c r="X278" s="88">
        <v>4644</v>
      </c>
      <c r="Y278" s="47">
        <v>8757694.7659160867</v>
      </c>
      <c r="Z278" s="68">
        <v>4361657.9582490539</v>
      </c>
      <c r="AA278" s="82">
        <f t="shared" si="55"/>
        <v>13119352.724165142</v>
      </c>
      <c r="AB278" s="89">
        <v>-287146</v>
      </c>
      <c r="AC278" s="31">
        <v>3226880.6269296282</v>
      </c>
      <c r="AD278" s="27">
        <f t="shared" si="56"/>
        <v>16059087.351094769</v>
      </c>
      <c r="AE278" s="28">
        <f t="shared" si="57"/>
        <v>3458.0291453692439</v>
      </c>
    </row>
    <row r="279" spans="1:31" ht="14.4" x14ac:dyDescent="0.3">
      <c r="A279" s="29">
        <v>889</v>
      </c>
      <c r="B279" s="25" t="s">
        <v>277</v>
      </c>
      <c r="C279" s="88">
        <v>2568</v>
      </c>
      <c r="D279" s="47">
        <v>3340742.1850395654</v>
      </c>
      <c r="E279" s="317">
        <v>977582.7936448477</v>
      </c>
      <c r="F279" s="318">
        <v>354238.36625619186</v>
      </c>
      <c r="G279" s="68">
        <v>711315.56621712516</v>
      </c>
      <c r="H279" s="82">
        <f t="shared" si="58"/>
        <v>4052057.7512566904</v>
      </c>
      <c r="I279" s="89">
        <v>303421</v>
      </c>
      <c r="J279" s="31">
        <v>528152.55897364928</v>
      </c>
      <c r="K279" s="27">
        <f t="shared" si="49"/>
        <v>4883631.3102303399</v>
      </c>
      <c r="L279" s="28">
        <f>K279/C279</f>
        <v>1901.7255880959267</v>
      </c>
      <c r="M279" s="28"/>
      <c r="N279" s="526">
        <f t="shared" si="50"/>
        <v>-7747027.3201388502</v>
      </c>
      <c r="O279" s="527">
        <f t="shared" si="51"/>
        <v>-0.61335101730260344</v>
      </c>
      <c r="P279" s="526">
        <f t="shared" si="52"/>
        <v>-2920.9772108231991</v>
      </c>
      <c r="Q279" s="46"/>
      <c r="R279" s="83">
        <f t="shared" si="53"/>
        <v>-0.61836700948328938</v>
      </c>
      <c r="S279" s="83">
        <f t="shared" si="54"/>
        <v>-0.69105856308588998</v>
      </c>
      <c r="T279" s="110"/>
      <c r="U279" s="49"/>
      <c r="V279" s="29">
        <v>889</v>
      </c>
      <c r="W279" s="25" t="s">
        <v>277</v>
      </c>
      <c r="X279" s="88">
        <v>2619</v>
      </c>
      <c r="Y279" s="47">
        <v>8127804.7221996794</v>
      </c>
      <c r="Z279" s="68">
        <v>2489877.3229778665</v>
      </c>
      <c r="AA279" s="82">
        <f t="shared" si="55"/>
        <v>10617682.045177545</v>
      </c>
      <c r="AB279" s="89">
        <v>303421</v>
      </c>
      <c r="AC279" s="31">
        <v>1709555.5851916457</v>
      </c>
      <c r="AD279" s="27">
        <f t="shared" si="56"/>
        <v>12630658.63036919</v>
      </c>
      <c r="AE279" s="28">
        <f t="shared" si="57"/>
        <v>4822.7027989191256</v>
      </c>
    </row>
    <row r="280" spans="1:31" ht="14.4" x14ac:dyDescent="0.3">
      <c r="A280" s="29">
        <v>890</v>
      </c>
      <c r="B280" s="25" t="s">
        <v>278</v>
      </c>
      <c r="C280" s="88">
        <v>1176</v>
      </c>
      <c r="D280" s="47">
        <v>2544039.7177965823</v>
      </c>
      <c r="E280" s="317">
        <v>119504.00518397168</v>
      </c>
      <c r="F280" s="318">
        <v>577443.83337277023</v>
      </c>
      <c r="G280" s="68">
        <v>501933.79174874601</v>
      </c>
      <c r="H280" s="82">
        <f t="shared" si="58"/>
        <v>3045973.5095453281</v>
      </c>
      <c r="I280" s="89">
        <v>409504</v>
      </c>
      <c r="J280" s="31">
        <v>225494.75833639322</v>
      </c>
      <c r="K280" s="27">
        <f t="shared" si="49"/>
        <v>3680972.2678817213</v>
      </c>
      <c r="L280" s="28">
        <f>K280/C280</f>
        <v>3130.0784590830963</v>
      </c>
      <c r="M280" s="28"/>
      <c r="N280" s="526">
        <f t="shared" si="50"/>
        <v>-4390945.1749628056</v>
      </c>
      <c r="O280" s="527">
        <f t="shared" si="51"/>
        <v>-0.54397795889937217</v>
      </c>
      <c r="P280" s="526">
        <f t="shared" si="52"/>
        <v>-3491.6749804940382</v>
      </c>
      <c r="Q280" s="46"/>
      <c r="R280" s="83">
        <f t="shared" si="53"/>
        <v>-0.55968866776200488</v>
      </c>
      <c r="S280" s="83">
        <f t="shared" si="54"/>
        <v>-0.69717663164950916</v>
      </c>
      <c r="T280" s="110"/>
      <c r="U280" s="49"/>
      <c r="V280" s="29">
        <v>890</v>
      </c>
      <c r="W280" s="25" t="s">
        <v>278</v>
      </c>
      <c r="X280" s="88">
        <v>1219</v>
      </c>
      <c r="Y280" s="47">
        <v>6089267.7839524951</v>
      </c>
      <c r="Z280" s="68">
        <v>828504.45248617942</v>
      </c>
      <c r="AA280" s="82">
        <f t="shared" si="55"/>
        <v>6917772.2364386749</v>
      </c>
      <c r="AB280" s="89">
        <v>409504</v>
      </c>
      <c r="AC280" s="31">
        <v>744641.20640585211</v>
      </c>
      <c r="AD280" s="27">
        <f t="shared" si="56"/>
        <v>8071917.4428445268</v>
      </c>
      <c r="AE280" s="28">
        <f t="shared" si="57"/>
        <v>6621.7534395771345</v>
      </c>
    </row>
    <row r="281" spans="1:31" ht="14.4" x14ac:dyDescent="0.3">
      <c r="A281" s="29">
        <v>892</v>
      </c>
      <c r="B281" s="25" t="s">
        <v>279</v>
      </c>
      <c r="C281" s="88">
        <v>3634</v>
      </c>
      <c r="D281" s="47">
        <v>4211897.4156101393</v>
      </c>
      <c r="E281" s="317">
        <v>288722.43027402594</v>
      </c>
      <c r="F281" s="318">
        <v>71417.300230313907</v>
      </c>
      <c r="G281" s="68">
        <v>2038930.6852274977</v>
      </c>
      <c r="H281" s="82">
        <f t="shared" si="58"/>
        <v>6250828.1008376367</v>
      </c>
      <c r="I281" s="89">
        <v>-623488</v>
      </c>
      <c r="J281" s="31">
        <v>584189.46558734821</v>
      </c>
      <c r="K281" s="27">
        <f t="shared" si="49"/>
        <v>6211529.5664249845</v>
      </c>
      <c r="L281" s="28">
        <f>K281/C281</f>
        <v>1709.2816638483721</v>
      </c>
      <c r="M281" s="28"/>
      <c r="N281" s="526">
        <f t="shared" si="50"/>
        <v>-4467830.9638407789</v>
      </c>
      <c r="O281" s="527">
        <f t="shared" si="51"/>
        <v>-0.41836128213658069</v>
      </c>
      <c r="P281" s="526">
        <f t="shared" si="52"/>
        <v>-1219.7804673270978</v>
      </c>
      <c r="Q281" s="46"/>
      <c r="R281" s="83">
        <f t="shared" si="53"/>
        <v>-0.33856714379203146</v>
      </c>
      <c r="S281" s="83">
        <f t="shared" si="54"/>
        <v>-0.68463337053565665</v>
      </c>
      <c r="T281" s="110"/>
      <c r="U281" s="49"/>
      <c r="V281" s="29">
        <v>892</v>
      </c>
      <c r="W281" s="25" t="s">
        <v>279</v>
      </c>
      <c r="X281" s="88">
        <v>3646</v>
      </c>
      <c r="Y281" s="47">
        <v>5899875.2103197835</v>
      </c>
      <c r="Z281" s="68">
        <v>3550559.6179014561</v>
      </c>
      <c r="AA281" s="82">
        <f t="shared" si="55"/>
        <v>9450434.8282212391</v>
      </c>
      <c r="AB281" s="89">
        <v>-623488</v>
      </c>
      <c r="AC281" s="31">
        <v>1852413.7020445245</v>
      </c>
      <c r="AD281" s="27">
        <f t="shared" si="56"/>
        <v>10679360.530265763</v>
      </c>
      <c r="AE281" s="28">
        <f t="shared" si="57"/>
        <v>2929.0621311754699</v>
      </c>
    </row>
    <row r="282" spans="1:31" ht="14.4" x14ac:dyDescent="0.3">
      <c r="A282" s="29">
        <v>893</v>
      </c>
      <c r="B282" s="25" t="s">
        <v>280</v>
      </c>
      <c r="C282" s="88">
        <v>7497</v>
      </c>
      <c r="D282" s="47">
        <v>5629483.956484383</v>
      </c>
      <c r="E282" s="317">
        <v>-627522.68122144893</v>
      </c>
      <c r="F282" s="318">
        <v>-191486.01911852192</v>
      </c>
      <c r="G282" s="68">
        <v>2285031.9601633288</v>
      </c>
      <c r="H282" s="82">
        <f t="shared" si="58"/>
        <v>7914515.9166477118</v>
      </c>
      <c r="I282" s="89">
        <v>-368958</v>
      </c>
      <c r="J282" s="31">
        <v>1439346.2811868368</v>
      </c>
      <c r="K282" s="27">
        <f t="shared" si="49"/>
        <v>8984904.1978345476</v>
      </c>
      <c r="L282" s="28">
        <f>K282/C282</f>
        <v>1198.466613023149</v>
      </c>
      <c r="M282" s="28"/>
      <c r="N282" s="526">
        <f t="shared" si="50"/>
        <v>-15314839.867070027</v>
      </c>
      <c r="O282" s="527">
        <f t="shared" si="51"/>
        <v>-0.63024696170314043</v>
      </c>
      <c r="P282" s="526">
        <f t="shared" si="52"/>
        <v>-2050.5966394042575</v>
      </c>
      <c r="Q282" s="46"/>
      <c r="R282" s="83">
        <f t="shared" si="53"/>
        <v>-0.60298369823684039</v>
      </c>
      <c r="S282" s="83">
        <f t="shared" si="54"/>
        <v>-0.69593710107131368</v>
      </c>
      <c r="T282" s="110"/>
      <c r="U282" s="49"/>
      <c r="V282" s="29">
        <v>893</v>
      </c>
      <c r="W282" s="25" t="s">
        <v>280</v>
      </c>
      <c r="X282" s="88">
        <v>7479</v>
      </c>
      <c r="Y282" s="47">
        <v>14864681.790275974</v>
      </c>
      <c r="Z282" s="68">
        <v>5070307.9859602749</v>
      </c>
      <c r="AA282" s="82">
        <f t="shared" si="55"/>
        <v>19934989.776236251</v>
      </c>
      <c r="AB282" s="89">
        <v>-368958</v>
      </c>
      <c r="AC282" s="31">
        <v>4733712.2886683233</v>
      </c>
      <c r="AD282" s="27">
        <f t="shared" si="56"/>
        <v>24299744.064904574</v>
      </c>
      <c r="AE282" s="28">
        <f t="shared" si="57"/>
        <v>3249.0632524274065</v>
      </c>
    </row>
    <row r="283" spans="1:31" ht="14.4" x14ac:dyDescent="0.3">
      <c r="A283" s="29">
        <v>895</v>
      </c>
      <c r="B283" s="25" t="s">
        <v>281</v>
      </c>
      <c r="C283" s="88">
        <v>15463</v>
      </c>
      <c r="D283" s="47">
        <v>4303360.7524510706</v>
      </c>
      <c r="E283" s="317">
        <v>824573.90924913436</v>
      </c>
      <c r="F283" s="318">
        <v>1531202.1685080451</v>
      </c>
      <c r="G283" s="68">
        <v>1231172.2998289131</v>
      </c>
      <c r="H283" s="82">
        <f t="shared" si="58"/>
        <v>5534533.0522799836</v>
      </c>
      <c r="I283" s="89">
        <v>-1740885</v>
      </c>
      <c r="J283" s="31">
        <v>2471623.7016198481</v>
      </c>
      <c r="K283" s="27">
        <f t="shared" si="49"/>
        <v>6265271.7538998313</v>
      </c>
      <c r="L283" s="28">
        <f>K283/C283</f>
        <v>405.17828066350847</v>
      </c>
      <c r="M283" s="28"/>
      <c r="N283" s="526">
        <f t="shared" si="50"/>
        <v>-27294822.582131926</v>
      </c>
      <c r="O283" s="527">
        <f t="shared" si="51"/>
        <v>-0.8133118551108145</v>
      </c>
      <c r="P283" s="526">
        <f t="shared" si="52"/>
        <v>-1777.1662593307531</v>
      </c>
      <c r="Q283" s="46"/>
      <c r="R283" s="83">
        <f t="shared" si="53"/>
        <v>-0.7965796507271875</v>
      </c>
      <c r="S283" s="83">
        <f t="shared" si="54"/>
        <v>-0.69462027192663944</v>
      </c>
      <c r="T283" s="110"/>
      <c r="U283" s="49"/>
      <c r="V283" s="29">
        <v>895</v>
      </c>
      <c r="W283" s="25" t="s">
        <v>281</v>
      </c>
      <c r="X283" s="88">
        <v>15378</v>
      </c>
      <c r="Y283" s="47">
        <v>23617426.235724013</v>
      </c>
      <c r="Z283" s="68">
        <v>3589945.4557751114</v>
      </c>
      <c r="AA283" s="82">
        <f t="shared" si="55"/>
        <v>27207371.691499125</v>
      </c>
      <c r="AB283" s="89">
        <v>-1740885</v>
      </c>
      <c r="AC283" s="31">
        <v>8093607.644532633</v>
      </c>
      <c r="AD283" s="27">
        <f t="shared" si="56"/>
        <v>33560094.336031757</v>
      </c>
      <c r="AE283" s="28">
        <f t="shared" si="57"/>
        <v>2182.3445399942616</v>
      </c>
    </row>
    <row r="284" spans="1:31" ht="14.4" x14ac:dyDescent="0.3">
      <c r="A284" s="29">
        <v>905</v>
      </c>
      <c r="B284" s="25" t="s">
        <v>282</v>
      </c>
      <c r="C284" s="88">
        <v>67615</v>
      </c>
      <c r="D284" s="47">
        <v>9799340.2891728878</v>
      </c>
      <c r="E284" s="317">
        <v>-8472429.407875143</v>
      </c>
      <c r="F284" s="318">
        <v>-3166228.8408458158</v>
      </c>
      <c r="G284" s="68">
        <v>2863186.1978968242</v>
      </c>
      <c r="H284" s="82">
        <f t="shared" si="58"/>
        <v>12662526.487069711</v>
      </c>
      <c r="I284" s="465">
        <v>27688541</v>
      </c>
      <c r="J284" s="31">
        <v>9983812.640358435</v>
      </c>
      <c r="K284" s="27">
        <f t="shared" si="49"/>
        <v>50334880.127428144</v>
      </c>
      <c r="L284" s="28">
        <f>K284/C284</f>
        <v>744.43363347523689</v>
      </c>
      <c r="M284" s="28"/>
      <c r="N284" s="526">
        <f t="shared" si="50"/>
        <v>-88941567.765280843</v>
      </c>
      <c r="O284" s="527">
        <f t="shared" si="51"/>
        <v>-0.63859733006542929</v>
      </c>
      <c r="P284" s="526">
        <f t="shared" si="52"/>
        <v>-1317.3633479567029</v>
      </c>
      <c r="Q284" s="46"/>
      <c r="R284" s="83">
        <f t="shared" si="53"/>
        <v>-0.83885943679925301</v>
      </c>
      <c r="S284" s="83">
        <f t="shared" si="54"/>
        <v>-0.697526949673132</v>
      </c>
      <c r="T284" s="110"/>
      <c r="U284" s="49"/>
      <c r="V284" s="29">
        <v>905</v>
      </c>
      <c r="W284" s="25" t="s">
        <v>282</v>
      </c>
      <c r="X284" s="88">
        <v>67551</v>
      </c>
      <c r="Y284" s="47">
        <v>73681108.034964085</v>
      </c>
      <c r="Z284" s="68">
        <v>4899518.9378663776</v>
      </c>
      <c r="AA284" s="82">
        <f t="shared" si="55"/>
        <v>78580626.972830459</v>
      </c>
      <c r="AB284" s="465">
        <v>27688541</v>
      </c>
      <c r="AC284" s="31">
        <v>33007279.919878516</v>
      </c>
      <c r="AD284" s="27">
        <f t="shared" si="56"/>
        <v>139276447.89270899</v>
      </c>
      <c r="AE284" s="28">
        <f t="shared" si="57"/>
        <v>2061.7969814319399</v>
      </c>
    </row>
    <row r="285" spans="1:31" ht="14.4" x14ac:dyDescent="0.3">
      <c r="A285" s="29">
        <v>908</v>
      </c>
      <c r="B285" s="25" t="s">
        <v>283</v>
      </c>
      <c r="C285" s="88">
        <v>20695</v>
      </c>
      <c r="D285" s="47">
        <v>6909682.8975649159</v>
      </c>
      <c r="E285" s="317">
        <v>1285905.0545452489</v>
      </c>
      <c r="F285" s="318">
        <v>1249969.9709115387</v>
      </c>
      <c r="G285" s="68">
        <v>4065105.5228890209</v>
      </c>
      <c r="H285" s="82">
        <f t="shared" si="58"/>
        <v>10974788.420453936</v>
      </c>
      <c r="I285" s="89">
        <v>883573</v>
      </c>
      <c r="J285" s="31">
        <v>2776151.9301748276</v>
      </c>
      <c r="K285" s="27">
        <f t="shared" si="49"/>
        <v>14634513.350628763</v>
      </c>
      <c r="L285" s="28">
        <f>K285/C285</f>
        <v>707.15213097988715</v>
      </c>
      <c r="M285" s="28"/>
      <c r="N285" s="526">
        <f t="shared" si="50"/>
        <v>-31430486.089934669</v>
      </c>
      <c r="O285" s="527">
        <f t="shared" si="51"/>
        <v>-0.68230731513388321</v>
      </c>
      <c r="P285" s="526">
        <f t="shared" si="52"/>
        <v>-1511.2441820739741</v>
      </c>
      <c r="Q285" s="46"/>
      <c r="R285" s="83">
        <f t="shared" si="53"/>
        <v>-0.69674585833608349</v>
      </c>
      <c r="S285" s="83">
        <f t="shared" si="54"/>
        <v>-0.69124216675764416</v>
      </c>
      <c r="T285" s="110"/>
      <c r="U285" s="49"/>
      <c r="V285" s="29">
        <v>908</v>
      </c>
      <c r="W285" s="25" t="s">
        <v>283</v>
      </c>
      <c r="X285" s="88">
        <v>20765</v>
      </c>
      <c r="Y285" s="47">
        <v>31977636.210840952</v>
      </c>
      <c r="Z285" s="68">
        <v>4212433.1489266707</v>
      </c>
      <c r="AA285" s="82">
        <f t="shared" si="55"/>
        <v>36190069.359767623</v>
      </c>
      <c r="AB285" s="89">
        <v>883573</v>
      </c>
      <c r="AC285" s="31">
        <v>8991357.0807958078</v>
      </c>
      <c r="AD285" s="27">
        <f t="shared" si="56"/>
        <v>46064999.440563433</v>
      </c>
      <c r="AE285" s="28">
        <f t="shared" si="57"/>
        <v>2218.3963130538614</v>
      </c>
    </row>
    <row r="286" spans="1:31" ht="14.4" x14ac:dyDescent="0.3">
      <c r="A286" s="29">
        <v>915</v>
      </c>
      <c r="B286" s="25" t="s">
        <v>284</v>
      </c>
      <c r="C286" s="88">
        <v>19973</v>
      </c>
      <c r="D286" s="47">
        <v>-343125.61424858868</v>
      </c>
      <c r="E286" s="317">
        <v>519166.72017882176</v>
      </c>
      <c r="F286" s="318">
        <v>865412.26053147286</v>
      </c>
      <c r="G286" s="68">
        <v>6086412.3691453673</v>
      </c>
      <c r="H286" s="82">
        <f t="shared" si="58"/>
        <v>5743286.7548967786</v>
      </c>
      <c r="I286" s="89">
        <v>-2392541</v>
      </c>
      <c r="J286" s="31">
        <v>3185897.1306340806</v>
      </c>
      <c r="K286" s="27">
        <f t="shared" si="49"/>
        <v>6536642.8855308592</v>
      </c>
      <c r="L286" s="28">
        <f>K286/C286</f>
        <v>327.27396412811589</v>
      </c>
      <c r="M286" s="28"/>
      <c r="N286" s="526">
        <f t="shared" si="50"/>
        <v>-52290864.166547298</v>
      </c>
      <c r="O286" s="527">
        <f t="shared" si="51"/>
        <v>-0.88888458455762587</v>
      </c>
      <c r="P286" s="526">
        <f t="shared" si="52"/>
        <v>-2573.7767830894677</v>
      </c>
      <c r="Q286" s="46"/>
      <c r="R286" s="83">
        <f t="shared" si="53"/>
        <v>-0.88662965899905499</v>
      </c>
      <c r="S286" s="83">
        <f t="shared" si="54"/>
        <v>-0.69832035764618161</v>
      </c>
      <c r="T286" s="110"/>
      <c r="U286" s="49"/>
      <c r="V286" s="29">
        <v>915</v>
      </c>
      <c r="W286" s="25" t="s">
        <v>284</v>
      </c>
      <c r="X286" s="88">
        <v>20278</v>
      </c>
      <c r="Y286" s="47">
        <v>42532779.293145925</v>
      </c>
      <c r="Z286" s="68">
        <v>8126738.0390715599</v>
      </c>
      <c r="AA286" s="82">
        <f t="shared" si="55"/>
        <v>50659517.332217485</v>
      </c>
      <c r="AB286" s="89">
        <v>-2392541</v>
      </c>
      <c r="AC286" s="31">
        <v>10560530.719860675</v>
      </c>
      <c r="AD286" s="27">
        <f t="shared" si="56"/>
        <v>58827507.052078158</v>
      </c>
      <c r="AE286" s="28">
        <f t="shared" si="57"/>
        <v>2901.0507472175836</v>
      </c>
    </row>
    <row r="287" spans="1:31" ht="14.4" x14ac:dyDescent="0.3">
      <c r="A287" s="29">
        <v>918</v>
      </c>
      <c r="B287" s="25" t="s">
        <v>285</v>
      </c>
      <c r="C287" s="88">
        <v>2271</v>
      </c>
      <c r="D287" s="47">
        <v>345948.299461763</v>
      </c>
      <c r="E287" s="317">
        <v>-50426.908010690902</v>
      </c>
      <c r="F287" s="318">
        <v>-13395.547478323122</v>
      </c>
      <c r="G287" s="68">
        <v>717901.97030160122</v>
      </c>
      <c r="H287" s="82">
        <f t="shared" si="58"/>
        <v>1063850.2697633642</v>
      </c>
      <c r="I287" s="89">
        <v>-498641</v>
      </c>
      <c r="J287" s="31">
        <v>492453.6112946549</v>
      </c>
      <c r="K287" s="27">
        <f t="shared" si="49"/>
        <v>1057662.8810580191</v>
      </c>
      <c r="L287" s="28">
        <f>K287/C287</f>
        <v>465.72561913607183</v>
      </c>
      <c r="M287" s="28"/>
      <c r="N287" s="526">
        <f t="shared" si="50"/>
        <v>-5282740.3411197625</v>
      </c>
      <c r="O287" s="527">
        <f t="shared" si="51"/>
        <v>-0.83318681099674019</v>
      </c>
      <c r="P287" s="526">
        <f t="shared" si="52"/>
        <v>-2300.5934132277071</v>
      </c>
      <c r="Q287" s="46"/>
      <c r="R287" s="83">
        <f t="shared" si="53"/>
        <v>-0.79849182753547476</v>
      </c>
      <c r="S287" s="83">
        <f t="shared" si="54"/>
        <v>-0.68424453623944259</v>
      </c>
      <c r="T287" s="110"/>
      <c r="U287" s="49"/>
      <c r="V287" s="29">
        <v>918</v>
      </c>
      <c r="W287" s="25" t="s">
        <v>285</v>
      </c>
      <c r="X287" s="88">
        <v>2292</v>
      </c>
      <c r="Y287" s="47">
        <v>3908444.7793730148</v>
      </c>
      <c r="Z287" s="68">
        <v>1370995.0406206436</v>
      </c>
      <c r="AA287" s="82">
        <f t="shared" si="55"/>
        <v>5279439.819993658</v>
      </c>
      <c r="AB287" s="89">
        <v>-498641</v>
      </c>
      <c r="AC287" s="31">
        <v>1559604.4021841239</v>
      </c>
      <c r="AD287" s="27">
        <f t="shared" si="56"/>
        <v>6340403.2221777821</v>
      </c>
      <c r="AE287" s="28">
        <f t="shared" si="57"/>
        <v>2766.3190323637791</v>
      </c>
    </row>
    <row r="288" spans="1:31" ht="14.4" x14ac:dyDescent="0.3">
      <c r="A288" s="29">
        <v>921</v>
      </c>
      <c r="B288" s="25" t="s">
        <v>286</v>
      </c>
      <c r="C288" s="88">
        <v>1941</v>
      </c>
      <c r="D288" s="47">
        <v>638887.81592602178</v>
      </c>
      <c r="E288" s="317">
        <v>492864.53945027624</v>
      </c>
      <c r="F288" s="318">
        <v>-56439.522818091667</v>
      </c>
      <c r="G288" s="68">
        <v>911139.96469295223</v>
      </c>
      <c r="H288" s="82">
        <f t="shared" si="58"/>
        <v>1550027.780618974</v>
      </c>
      <c r="I288" s="89">
        <v>291320</v>
      </c>
      <c r="J288" s="31">
        <v>463905.31113301008</v>
      </c>
      <c r="K288" s="27">
        <f t="shared" si="49"/>
        <v>2305253.0917519843</v>
      </c>
      <c r="L288" s="28">
        <f>K288/C288</f>
        <v>1187.6625923503268</v>
      </c>
      <c r="M288" s="28"/>
      <c r="N288" s="526">
        <f t="shared" si="50"/>
        <v>-9040755.1724800207</v>
      </c>
      <c r="O288" s="527">
        <f t="shared" si="51"/>
        <v>-0.7968225442758371</v>
      </c>
      <c r="P288" s="526">
        <f t="shared" si="52"/>
        <v>-4565.8912941770595</v>
      </c>
      <c r="Q288" s="46"/>
      <c r="R288" s="83">
        <f t="shared" si="53"/>
        <v>-0.83715178855397643</v>
      </c>
      <c r="S288" s="83">
        <f t="shared" si="54"/>
        <v>-0.69806712825609507</v>
      </c>
      <c r="T288" s="110"/>
      <c r="U288" s="49"/>
      <c r="V288" s="29">
        <v>921</v>
      </c>
      <c r="W288" s="25" t="s">
        <v>286</v>
      </c>
      <c r="X288" s="88">
        <v>1972</v>
      </c>
      <c r="Y288" s="47">
        <v>7428978.8651602594</v>
      </c>
      <c r="Z288" s="68">
        <v>2089257.5763417992</v>
      </c>
      <c r="AA288" s="82">
        <f t="shared" si="55"/>
        <v>9518236.4415020589</v>
      </c>
      <c r="AB288" s="89">
        <v>291320</v>
      </c>
      <c r="AC288" s="31">
        <v>1536451.822729947</v>
      </c>
      <c r="AD288" s="27">
        <f t="shared" si="56"/>
        <v>11346008.264232006</v>
      </c>
      <c r="AE288" s="28">
        <f t="shared" si="57"/>
        <v>5753.5538865273866</v>
      </c>
    </row>
    <row r="289" spans="1:31" ht="14.4" x14ac:dyDescent="0.3">
      <c r="A289" s="29">
        <v>922</v>
      </c>
      <c r="B289" s="25" t="s">
        <v>287</v>
      </c>
      <c r="C289" s="88">
        <v>4444</v>
      </c>
      <c r="D289" s="47">
        <v>1716497.9884401355</v>
      </c>
      <c r="E289" s="317">
        <v>-433863.17385756993</v>
      </c>
      <c r="F289" s="318">
        <v>-413867.62787282886</v>
      </c>
      <c r="G289" s="68">
        <v>1435434.147901664</v>
      </c>
      <c r="H289" s="82">
        <f t="shared" si="58"/>
        <v>3151932.1363417995</v>
      </c>
      <c r="I289" s="89">
        <v>-1009067</v>
      </c>
      <c r="J289" s="31">
        <v>700003.84363042342</v>
      </c>
      <c r="K289" s="27">
        <f t="shared" si="49"/>
        <v>2842868.9799722228</v>
      </c>
      <c r="L289" s="28">
        <f>K289/C289</f>
        <v>639.70949144289443</v>
      </c>
      <c r="M289" s="28"/>
      <c r="N289" s="526">
        <f t="shared" si="50"/>
        <v>-4868384.1603960032</v>
      </c>
      <c r="O289" s="527">
        <f t="shared" si="51"/>
        <v>-0.63133502062202163</v>
      </c>
      <c r="P289" s="526">
        <f t="shared" si="52"/>
        <v>-1126.0915482567223</v>
      </c>
      <c r="Q289" s="46"/>
      <c r="R289" s="83">
        <f t="shared" si="53"/>
        <v>-0.51653601173810015</v>
      </c>
      <c r="S289" s="83">
        <f t="shared" si="54"/>
        <v>-0.68193839486153141</v>
      </c>
      <c r="T289" s="110"/>
      <c r="U289" s="49"/>
      <c r="V289" s="29">
        <v>922</v>
      </c>
      <c r="W289" s="25" t="s">
        <v>287</v>
      </c>
      <c r="X289" s="88">
        <v>4367</v>
      </c>
      <c r="Y289" s="47">
        <v>4728305.3966662334</v>
      </c>
      <c r="Z289" s="68">
        <v>1791171.1576750788</v>
      </c>
      <c r="AA289" s="82">
        <f t="shared" si="55"/>
        <v>6519476.5543413125</v>
      </c>
      <c r="AB289" s="89">
        <v>-1009067</v>
      </c>
      <c r="AC289" s="31">
        <v>2200843.5860269135</v>
      </c>
      <c r="AD289" s="27">
        <f t="shared" si="56"/>
        <v>7711253.140368226</v>
      </c>
      <c r="AE289" s="28">
        <f t="shared" si="57"/>
        <v>1765.8010396996167</v>
      </c>
    </row>
    <row r="290" spans="1:31" ht="14.4" x14ac:dyDescent="0.3">
      <c r="A290" s="29">
        <v>924</v>
      </c>
      <c r="B290" s="25" t="s">
        <v>288</v>
      </c>
      <c r="C290" s="88">
        <v>3004</v>
      </c>
      <c r="D290" s="47">
        <v>593335.34127931856</v>
      </c>
      <c r="E290" s="317">
        <v>-206122.41685213419</v>
      </c>
      <c r="F290" s="318">
        <v>-369151.36498249811</v>
      </c>
      <c r="G290" s="68">
        <v>1574799.4512208919</v>
      </c>
      <c r="H290" s="82">
        <f t="shared" si="58"/>
        <v>2168134.7925002105</v>
      </c>
      <c r="I290" s="89">
        <v>51531</v>
      </c>
      <c r="J290" s="31">
        <v>675579.43675438419</v>
      </c>
      <c r="K290" s="27">
        <f t="shared" si="49"/>
        <v>2895245.2292545945</v>
      </c>
      <c r="L290" s="28">
        <f>K290/C290</f>
        <v>963.79668084373986</v>
      </c>
      <c r="M290" s="28"/>
      <c r="N290" s="526">
        <f t="shared" si="50"/>
        <v>-9107165.9630657155</v>
      </c>
      <c r="O290" s="527">
        <f t="shared" si="51"/>
        <v>-0.7587780336081883</v>
      </c>
      <c r="P290" s="526">
        <f t="shared" si="52"/>
        <v>-2952.1612938121521</v>
      </c>
      <c r="Q290" s="46"/>
      <c r="R290" s="83">
        <f t="shared" si="53"/>
        <v>-0.77721849751809624</v>
      </c>
      <c r="S290" s="83">
        <f t="shared" si="54"/>
        <v>-0.69551583043715604</v>
      </c>
      <c r="T290" s="110"/>
      <c r="U290" s="49"/>
      <c r="V290" s="29">
        <v>924</v>
      </c>
      <c r="W290" s="25" t="s">
        <v>288</v>
      </c>
      <c r="X290" s="88">
        <v>3065</v>
      </c>
      <c r="Y290" s="47">
        <v>6757434.8029898722</v>
      </c>
      <c r="Z290" s="68">
        <v>2974678.3587674634</v>
      </c>
      <c r="AA290" s="82">
        <f t="shared" si="55"/>
        <v>9732113.1617573351</v>
      </c>
      <c r="AB290" s="89">
        <v>51531</v>
      </c>
      <c r="AC290" s="31">
        <v>2218767.0305629736</v>
      </c>
      <c r="AD290" s="27">
        <f t="shared" si="56"/>
        <v>12002411.19232031</v>
      </c>
      <c r="AE290" s="28">
        <f t="shared" si="57"/>
        <v>3915.957974655892</v>
      </c>
    </row>
    <row r="291" spans="1:31" ht="14.4" x14ac:dyDescent="0.3">
      <c r="A291" s="29">
        <v>925</v>
      </c>
      <c r="B291" s="25" t="s">
        <v>289</v>
      </c>
      <c r="C291" s="88">
        <v>3490</v>
      </c>
      <c r="D291" s="47">
        <v>3023766.9652792066</v>
      </c>
      <c r="E291" s="317">
        <v>964554.08980234561</v>
      </c>
      <c r="F291" s="318">
        <v>756434.14729145542</v>
      </c>
      <c r="G291" s="68">
        <v>-122893.21145056296</v>
      </c>
      <c r="H291" s="82">
        <f t="shared" si="58"/>
        <v>2900873.7538286438</v>
      </c>
      <c r="I291" s="89">
        <v>61098</v>
      </c>
      <c r="J291" s="31">
        <v>745699.80230901344</v>
      </c>
      <c r="K291" s="27">
        <f t="shared" si="49"/>
        <v>3707671.5561376573</v>
      </c>
      <c r="L291" s="28">
        <f>K291/C291</f>
        <v>1062.3700733918788</v>
      </c>
      <c r="M291" s="28"/>
      <c r="N291" s="526">
        <f t="shared" si="50"/>
        <v>-7592308.0800236855</v>
      </c>
      <c r="O291" s="527">
        <f t="shared" si="51"/>
        <v>-0.67188688161236632</v>
      </c>
      <c r="P291" s="526">
        <f t="shared" si="52"/>
        <v>-2146.0284604415519</v>
      </c>
      <c r="Q291" s="46"/>
      <c r="R291" s="83">
        <f t="shared" si="53"/>
        <v>-0.66849818903464264</v>
      </c>
      <c r="S291" s="83">
        <f t="shared" si="54"/>
        <v>-0.70030299802042328</v>
      </c>
      <c r="T291" s="110"/>
      <c r="U291" s="49"/>
      <c r="V291" s="29">
        <v>925</v>
      </c>
      <c r="W291" s="25" t="s">
        <v>289</v>
      </c>
      <c r="X291" s="88">
        <v>3522</v>
      </c>
      <c r="Y291" s="47">
        <v>7983603.8063990474</v>
      </c>
      <c r="Z291" s="68">
        <v>767098.77764141245</v>
      </c>
      <c r="AA291" s="82">
        <f t="shared" si="55"/>
        <v>8750702.5840404592</v>
      </c>
      <c r="AB291" s="89">
        <v>61098</v>
      </c>
      <c r="AC291" s="31">
        <v>2488179.0521208826</v>
      </c>
      <c r="AD291" s="27">
        <f t="shared" si="56"/>
        <v>11299979.636161342</v>
      </c>
      <c r="AE291" s="28">
        <f t="shared" si="57"/>
        <v>3208.3985338334305</v>
      </c>
    </row>
    <row r="292" spans="1:31" ht="14.4" x14ac:dyDescent="0.3">
      <c r="A292" s="29">
        <v>927</v>
      </c>
      <c r="B292" s="25" t="s">
        <v>290</v>
      </c>
      <c r="C292" s="88">
        <v>29239</v>
      </c>
      <c r="D292" s="47">
        <v>13492104.998766087</v>
      </c>
      <c r="E292" s="317">
        <v>-1183608.67459025</v>
      </c>
      <c r="F292" s="318">
        <v>103457.98705784844</v>
      </c>
      <c r="G292" s="68">
        <v>3218955.8973073545</v>
      </c>
      <c r="H292" s="82">
        <f t="shared" si="58"/>
        <v>16711060.896073442</v>
      </c>
      <c r="I292" s="89">
        <v>-3174515</v>
      </c>
      <c r="J292" s="31">
        <v>3912482.2799206302</v>
      </c>
      <c r="K292" s="27">
        <f t="shared" si="49"/>
        <v>17449028.175994072</v>
      </c>
      <c r="L292" s="28">
        <f>K292/C292</f>
        <v>596.77239905585247</v>
      </c>
      <c r="M292" s="28"/>
      <c r="N292" s="526">
        <f t="shared" si="50"/>
        <v>-17268753.433127511</v>
      </c>
      <c r="O292" s="527">
        <f t="shared" si="51"/>
        <v>-0.49740371166429603</v>
      </c>
      <c r="P292" s="526">
        <f t="shared" si="52"/>
        <v>-593.82367807451737</v>
      </c>
      <c r="Q292" s="46"/>
      <c r="R292" s="83">
        <f t="shared" si="53"/>
        <v>-0.34841061726725853</v>
      </c>
      <c r="S292" s="83">
        <f t="shared" si="54"/>
        <v>-0.68050110681057618</v>
      </c>
      <c r="T292" s="110"/>
      <c r="U292" s="49"/>
      <c r="V292" s="29">
        <v>927</v>
      </c>
      <c r="W292" s="25" t="s">
        <v>290</v>
      </c>
      <c r="X292" s="88">
        <v>29160</v>
      </c>
      <c r="Y292" s="47">
        <v>26680009.175296552</v>
      </c>
      <c r="Z292" s="68">
        <v>-1033395.9263392438</v>
      </c>
      <c r="AA292" s="82">
        <f t="shared" si="55"/>
        <v>25646613.24895731</v>
      </c>
      <c r="AB292" s="89">
        <v>-3174515</v>
      </c>
      <c r="AC292" s="31">
        <v>12245683.360164272</v>
      </c>
      <c r="AD292" s="27">
        <f t="shared" si="56"/>
        <v>34717781.609121583</v>
      </c>
      <c r="AE292" s="28">
        <f t="shared" si="57"/>
        <v>1190.5960771303698</v>
      </c>
    </row>
    <row r="293" spans="1:31" ht="14.4" x14ac:dyDescent="0.3">
      <c r="A293" s="29">
        <v>931</v>
      </c>
      <c r="B293" s="25" t="s">
        <v>291</v>
      </c>
      <c r="C293" s="88">
        <v>6070</v>
      </c>
      <c r="D293" s="47">
        <v>4960466.538956007</v>
      </c>
      <c r="E293" s="317">
        <v>2436275.0793183893</v>
      </c>
      <c r="F293" s="318">
        <v>1716352.4846798589</v>
      </c>
      <c r="G293" s="68">
        <v>1880732.129954221</v>
      </c>
      <c r="H293" s="82">
        <f t="shared" si="58"/>
        <v>6841198.6689102277</v>
      </c>
      <c r="I293" s="465">
        <v>67802</v>
      </c>
      <c r="J293" s="31">
        <v>1264315.1533639401</v>
      </c>
      <c r="K293" s="27">
        <f t="shared" si="49"/>
        <v>8173315.822274168</v>
      </c>
      <c r="L293" s="28">
        <f>K293/C293</f>
        <v>1346.5100201440146</v>
      </c>
      <c r="M293" s="28"/>
      <c r="N293" s="526">
        <f t="shared" si="50"/>
        <v>-19455002.280683484</v>
      </c>
      <c r="O293" s="527">
        <f t="shared" si="51"/>
        <v>-0.70416889686096373</v>
      </c>
      <c r="P293" s="526">
        <f t="shared" si="52"/>
        <v>-3184.9510431588642</v>
      </c>
      <c r="Q293" s="46"/>
      <c r="R293" s="83">
        <f t="shared" si="53"/>
        <v>-0.70726215200468023</v>
      </c>
      <c r="S293" s="83">
        <f t="shared" si="54"/>
        <v>-0.69831216734271884</v>
      </c>
      <c r="T293" s="110"/>
      <c r="U293" s="49"/>
      <c r="V293" s="29">
        <v>931</v>
      </c>
      <c r="W293" s="25" t="s">
        <v>291</v>
      </c>
      <c r="X293" s="88">
        <v>6097</v>
      </c>
      <c r="Y293" s="47">
        <v>18415390.235239841</v>
      </c>
      <c r="Z293" s="68">
        <v>4954319.9534461293</v>
      </c>
      <c r="AA293" s="82">
        <f t="shared" si="55"/>
        <v>23369710.188685969</v>
      </c>
      <c r="AB293" s="465">
        <v>67802</v>
      </c>
      <c r="AC293" s="31">
        <v>4190805.9142716839</v>
      </c>
      <c r="AD293" s="27">
        <f t="shared" si="56"/>
        <v>27628318.102957651</v>
      </c>
      <c r="AE293" s="28">
        <f t="shared" si="57"/>
        <v>4531.4610633028788</v>
      </c>
    </row>
    <row r="294" spans="1:31" ht="14.4" x14ac:dyDescent="0.3">
      <c r="A294" s="29">
        <v>934</v>
      </c>
      <c r="B294" s="25" t="s">
        <v>292</v>
      </c>
      <c r="C294" s="88">
        <v>2756</v>
      </c>
      <c r="D294" s="47">
        <v>869302.55455042212</v>
      </c>
      <c r="E294" s="317">
        <v>409813.59544919158</v>
      </c>
      <c r="F294" s="318">
        <v>91106.442690656535</v>
      </c>
      <c r="G294" s="68">
        <v>1176355.6412205936</v>
      </c>
      <c r="H294" s="82">
        <f t="shared" si="58"/>
        <v>2045658.1957710157</v>
      </c>
      <c r="I294" s="89">
        <v>-757153</v>
      </c>
      <c r="J294" s="31">
        <v>530968.55081237759</v>
      </c>
      <c r="K294" s="27">
        <f t="shared" si="49"/>
        <v>1819473.7465833933</v>
      </c>
      <c r="L294" s="28">
        <f>K294/C294</f>
        <v>660.18641022619499</v>
      </c>
      <c r="M294" s="28"/>
      <c r="N294" s="526">
        <f t="shared" si="50"/>
        <v>-7236053.4623422101</v>
      </c>
      <c r="O294" s="527">
        <f t="shared" si="51"/>
        <v>-0.79907588982891864</v>
      </c>
      <c r="P294" s="526">
        <f t="shared" si="52"/>
        <v>-2592.5173286120244</v>
      </c>
      <c r="Q294" s="46"/>
      <c r="R294" s="83">
        <f t="shared" si="53"/>
        <v>-0.74600429526096335</v>
      </c>
      <c r="S294" s="83">
        <f t="shared" si="54"/>
        <v>-0.69810261089451309</v>
      </c>
      <c r="T294" s="110"/>
      <c r="U294" s="49"/>
      <c r="V294" s="29">
        <v>934</v>
      </c>
      <c r="W294" s="25" t="s">
        <v>292</v>
      </c>
      <c r="X294" s="88">
        <v>2784</v>
      </c>
      <c r="Y294" s="47">
        <v>5899426.2711740686</v>
      </c>
      <c r="Z294" s="68">
        <v>2154482.3485515681</v>
      </c>
      <c r="AA294" s="82">
        <f t="shared" si="55"/>
        <v>8053908.6197256371</v>
      </c>
      <c r="AB294" s="89">
        <v>-757153</v>
      </c>
      <c r="AC294" s="31">
        <v>1758771.5891999656</v>
      </c>
      <c r="AD294" s="27">
        <f t="shared" si="56"/>
        <v>9055527.208925603</v>
      </c>
      <c r="AE294" s="28">
        <f t="shared" si="57"/>
        <v>3252.7037388382196</v>
      </c>
    </row>
    <row r="295" spans="1:31" ht="14.4" x14ac:dyDescent="0.3">
      <c r="A295" s="29">
        <v>935</v>
      </c>
      <c r="B295" s="25" t="s">
        <v>293</v>
      </c>
      <c r="C295" s="88">
        <v>3040</v>
      </c>
      <c r="D295" s="47">
        <v>431240.5372919509</v>
      </c>
      <c r="E295" s="317">
        <v>-1384.6995544617216</v>
      </c>
      <c r="F295" s="318">
        <v>141505.90552974556</v>
      </c>
      <c r="G295" s="68">
        <v>788949.9447540103</v>
      </c>
      <c r="H295" s="82">
        <f t="shared" si="58"/>
        <v>1220190.4820459611</v>
      </c>
      <c r="I295" s="465">
        <v>-40749</v>
      </c>
      <c r="J295" s="31">
        <v>603972.93120386766</v>
      </c>
      <c r="K295" s="27">
        <f t="shared" si="49"/>
        <v>1783414.4132498289</v>
      </c>
      <c r="L295" s="28">
        <f>K295/C295</f>
        <v>586.64947804270685</v>
      </c>
      <c r="M295" s="28"/>
      <c r="N295" s="526">
        <f t="shared" si="50"/>
        <v>-8371352.076338104</v>
      </c>
      <c r="O295" s="527">
        <f t="shared" si="51"/>
        <v>-0.82437662007507206</v>
      </c>
      <c r="P295" s="526">
        <f t="shared" si="52"/>
        <v>-2702.8764337123735</v>
      </c>
      <c r="Q295" s="46"/>
      <c r="R295" s="83">
        <f t="shared" si="53"/>
        <v>-0.85209104460310447</v>
      </c>
      <c r="S295" s="83">
        <f t="shared" si="54"/>
        <v>-0.6896193401894557</v>
      </c>
      <c r="T295" s="110"/>
      <c r="U295" s="49"/>
      <c r="V295" s="29">
        <v>935</v>
      </c>
      <c r="W295" s="25" t="s">
        <v>293</v>
      </c>
      <c r="X295" s="88">
        <v>3087</v>
      </c>
      <c r="Y295" s="47">
        <v>6024971.1202505678</v>
      </c>
      <c r="Z295" s="68">
        <v>2224634.0424099993</v>
      </c>
      <c r="AA295" s="82">
        <f t="shared" si="55"/>
        <v>8249605.1626605671</v>
      </c>
      <c r="AB295" s="465">
        <v>-40749</v>
      </c>
      <c r="AC295" s="31">
        <v>1945910.326927365</v>
      </c>
      <c r="AD295" s="27">
        <f t="shared" si="56"/>
        <v>10154766.489587933</v>
      </c>
      <c r="AE295" s="28">
        <f t="shared" si="57"/>
        <v>3289.5259117550804</v>
      </c>
    </row>
    <row r="296" spans="1:31" ht="14.4" x14ac:dyDescent="0.3">
      <c r="A296" s="29">
        <v>936</v>
      </c>
      <c r="B296" s="25" t="s">
        <v>294</v>
      </c>
      <c r="C296" s="88">
        <v>6465</v>
      </c>
      <c r="D296" s="47">
        <v>4555089.0086468086</v>
      </c>
      <c r="E296" s="317">
        <v>2496536.9565103459</v>
      </c>
      <c r="F296" s="318">
        <v>1345893.1229531642</v>
      </c>
      <c r="G296" s="68">
        <v>1593663.3970983932</v>
      </c>
      <c r="H296" s="82">
        <f t="shared" si="58"/>
        <v>6148752.4057452017</v>
      </c>
      <c r="I296" s="465">
        <v>610435</v>
      </c>
      <c r="J296" s="31">
        <v>1342425.2763266847</v>
      </c>
      <c r="K296" s="27">
        <f t="shared" si="49"/>
        <v>8101612.682071887</v>
      </c>
      <c r="L296" s="28">
        <f>K296/C296</f>
        <v>1253.1496801348626</v>
      </c>
      <c r="M296" s="28"/>
      <c r="N296" s="526">
        <f t="shared" si="50"/>
        <v>-19589199.527248368</v>
      </c>
      <c r="O296" s="527">
        <f t="shared" si="51"/>
        <v>-0.70742596422126536</v>
      </c>
      <c r="P296" s="526">
        <f t="shared" si="52"/>
        <v>-3000.4313043997386</v>
      </c>
      <c r="Q296" s="46"/>
      <c r="R296" s="83">
        <f t="shared" si="53"/>
        <v>-0.72845653807020283</v>
      </c>
      <c r="S296" s="83">
        <f t="shared" si="54"/>
        <v>-0.6974245917389249</v>
      </c>
      <c r="T296" s="110"/>
      <c r="U296" s="49"/>
      <c r="V296" s="29">
        <v>936</v>
      </c>
      <c r="W296" s="25" t="s">
        <v>294</v>
      </c>
      <c r="X296" s="88">
        <v>6510</v>
      </c>
      <c r="Y296" s="47">
        <v>18222737.106479943</v>
      </c>
      <c r="Z296" s="68">
        <v>4420976.5813674051</v>
      </c>
      <c r="AA296" s="82">
        <f t="shared" si="55"/>
        <v>22643713.687847346</v>
      </c>
      <c r="AB296" s="465">
        <v>610435</v>
      </c>
      <c r="AC296" s="31">
        <v>4436663.5214729095</v>
      </c>
      <c r="AD296" s="27">
        <f t="shared" si="56"/>
        <v>27690812.209320255</v>
      </c>
      <c r="AE296" s="28">
        <f t="shared" si="57"/>
        <v>4253.5809845346012</v>
      </c>
    </row>
    <row r="297" spans="1:31" ht="14.4" x14ac:dyDescent="0.3">
      <c r="A297" s="29">
        <v>946</v>
      </c>
      <c r="B297" s="25" t="s">
        <v>295</v>
      </c>
      <c r="C297" s="88">
        <v>6376</v>
      </c>
      <c r="D297" s="47">
        <v>5037126.8131237272</v>
      </c>
      <c r="E297" s="317">
        <v>-69238.727095952665</v>
      </c>
      <c r="F297" s="318">
        <v>248680.01792598719</v>
      </c>
      <c r="G297" s="68">
        <v>2034178.6389701788</v>
      </c>
      <c r="H297" s="82">
        <f t="shared" si="58"/>
        <v>7071305.4520939058</v>
      </c>
      <c r="I297" s="89">
        <v>701106</v>
      </c>
      <c r="J297" s="31">
        <v>1298239.2523100425</v>
      </c>
      <c r="K297" s="27">
        <f t="shared" si="49"/>
        <v>9070650.704403948</v>
      </c>
      <c r="L297" s="28">
        <f>K297/C297</f>
        <v>1422.624012610406</v>
      </c>
      <c r="M297" s="28"/>
      <c r="N297" s="526">
        <f t="shared" si="50"/>
        <v>-13369830.525404971</v>
      </c>
      <c r="O297" s="527">
        <f t="shared" si="51"/>
        <v>-0.59579072251111498</v>
      </c>
      <c r="P297" s="526">
        <f t="shared" si="52"/>
        <v>-2090.2878893634388</v>
      </c>
      <c r="Q297" s="46"/>
      <c r="R297" s="83">
        <f t="shared" si="53"/>
        <v>-0.59688611451298745</v>
      </c>
      <c r="S297" s="83">
        <f t="shared" si="54"/>
        <v>-0.69072375031210265</v>
      </c>
      <c r="T297" s="110"/>
      <c r="U297" s="49"/>
      <c r="V297" s="29">
        <v>946</v>
      </c>
      <c r="W297" s="25" t="s">
        <v>295</v>
      </c>
      <c r="X297" s="88">
        <v>6388</v>
      </c>
      <c r="Y297" s="47">
        <v>13321166.134338759</v>
      </c>
      <c r="Z297" s="68">
        <v>4220540.3329313379</v>
      </c>
      <c r="AA297" s="82">
        <f t="shared" si="55"/>
        <v>17541706.467270099</v>
      </c>
      <c r="AB297" s="89">
        <v>701106</v>
      </c>
      <c r="AC297" s="31">
        <v>4197668.7625388186</v>
      </c>
      <c r="AD297" s="27">
        <f t="shared" si="56"/>
        <v>22440481.229808919</v>
      </c>
      <c r="AE297" s="28">
        <f t="shared" si="57"/>
        <v>3512.9119019738446</v>
      </c>
    </row>
    <row r="298" spans="1:31" ht="14.4" x14ac:dyDescent="0.3">
      <c r="A298" s="29">
        <v>976</v>
      </c>
      <c r="B298" s="25" t="s">
        <v>296</v>
      </c>
      <c r="C298" s="88">
        <v>3830</v>
      </c>
      <c r="D298" s="47">
        <v>2657714.8239347893</v>
      </c>
      <c r="E298" s="317">
        <v>609999.86583882815</v>
      </c>
      <c r="F298" s="318">
        <v>315883.86778970098</v>
      </c>
      <c r="G298" s="68">
        <v>1920482.9778298165</v>
      </c>
      <c r="H298" s="82">
        <f t="shared" si="58"/>
        <v>4578197.8017646056</v>
      </c>
      <c r="I298" s="89">
        <v>-317114</v>
      </c>
      <c r="J298" s="31">
        <v>785735.15488109505</v>
      </c>
      <c r="K298" s="27">
        <f t="shared" si="49"/>
        <v>5046818.9566457011</v>
      </c>
      <c r="L298" s="28">
        <f>K298/C298</f>
        <v>1317.7072993853005</v>
      </c>
      <c r="M298" s="28"/>
      <c r="N298" s="526">
        <f t="shared" si="50"/>
        <v>-15513437.157549784</v>
      </c>
      <c r="O298" s="527">
        <f t="shared" si="51"/>
        <v>-0.75453520964842413</v>
      </c>
      <c r="P298" s="526">
        <f t="shared" si="52"/>
        <v>-3967.7055834413022</v>
      </c>
      <c r="Q298" s="46"/>
      <c r="R298" s="83">
        <f t="shared" si="53"/>
        <v>-0.74992147463668291</v>
      </c>
      <c r="S298" s="83">
        <f t="shared" si="54"/>
        <v>-0.69430563118862931</v>
      </c>
      <c r="T298" s="110"/>
      <c r="U298" s="49"/>
      <c r="V298" s="29">
        <v>976</v>
      </c>
      <c r="W298" s="25" t="s">
        <v>296</v>
      </c>
      <c r="X298" s="88">
        <v>3890</v>
      </c>
      <c r="Y298" s="47">
        <v>14931132.380326619</v>
      </c>
      <c r="Z298" s="68">
        <v>3375908.5585678513</v>
      </c>
      <c r="AA298" s="82">
        <f t="shared" si="55"/>
        <v>18307040.938894469</v>
      </c>
      <c r="AB298" s="89">
        <v>-317114</v>
      </c>
      <c r="AC298" s="31">
        <v>2570329.1753010158</v>
      </c>
      <c r="AD298" s="27">
        <f t="shared" si="56"/>
        <v>20560256.114195485</v>
      </c>
      <c r="AE298" s="28">
        <f t="shared" si="57"/>
        <v>5285.412882826603</v>
      </c>
    </row>
    <row r="299" spans="1:31" ht="14.4" x14ac:dyDescent="0.3">
      <c r="A299" s="29">
        <v>977</v>
      </c>
      <c r="B299" s="25" t="s">
        <v>297</v>
      </c>
      <c r="C299" s="88">
        <v>15357</v>
      </c>
      <c r="D299" s="47">
        <v>9438541.224697914</v>
      </c>
      <c r="E299" s="317">
        <v>-60573.918385576966</v>
      </c>
      <c r="F299" s="318">
        <v>-408394.49690884101</v>
      </c>
      <c r="G299" s="68">
        <v>6506304.784245166</v>
      </c>
      <c r="H299" s="82">
        <f t="shared" si="58"/>
        <v>15944846.008943081</v>
      </c>
      <c r="I299" s="89">
        <v>360620</v>
      </c>
      <c r="J299" s="31">
        <v>2361706.3237006543</v>
      </c>
      <c r="K299" s="27">
        <f t="shared" si="49"/>
        <v>18667172.332643736</v>
      </c>
      <c r="L299" s="28">
        <f>K299/C299</f>
        <v>1215.5481104801547</v>
      </c>
      <c r="M299" s="28"/>
      <c r="N299" s="526">
        <f t="shared" si="50"/>
        <v>-29182401.851183522</v>
      </c>
      <c r="O299" s="527">
        <f t="shared" si="51"/>
        <v>-0.60987798426525852</v>
      </c>
      <c r="P299" s="526">
        <f t="shared" si="52"/>
        <v>-1911.0576255252854</v>
      </c>
      <c r="Q299" s="46"/>
      <c r="R299" s="83">
        <f t="shared" si="53"/>
        <v>-0.60003264830684455</v>
      </c>
      <c r="S299" s="83">
        <f t="shared" si="54"/>
        <v>-0.69021054730437204</v>
      </c>
      <c r="T299" s="110"/>
      <c r="U299" s="49"/>
      <c r="V299" s="29">
        <v>977</v>
      </c>
      <c r="W299" s="25" t="s">
        <v>297</v>
      </c>
      <c r="X299" s="88">
        <v>15304</v>
      </c>
      <c r="Y299" s="47">
        <v>29290215.321976528</v>
      </c>
      <c r="Z299" s="68">
        <v>10575153.542369051</v>
      </c>
      <c r="AA299" s="82">
        <f t="shared" si="55"/>
        <v>39865368.86434558</v>
      </c>
      <c r="AB299" s="89">
        <v>360620</v>
      </c>
      <c r="AC299" s="31">
        <v>7623585.3194816802</v>
      </c>
      <c r="AD299" s="27">
        <f t="shared" si="56"/>
        <v>47849574.183827259</v>
      </c>
      <c r="AE299" s="28">
        <f t="shared" si="57"/>
        <v>3126.6057360054401</v>
      </c>
    </row>
    <row r="300" spans="1:31" ht="14.4" x14ac:dyDescent="0.3">
      <c r="A300" s="29">
        <v>980</v>
      </c>
      <c r="B300" s="25" t="s">
        <v>298</v>
      </c>
      <c r="C300" s="88">
        <v>33533</v>
      </c>
      <c r="D300" s="47">
        <v>20705565.945958786</v>
      </c>
      <c r="E300" s="317">
        <v>-62703.91624709098</v>
      </c>
      <c r="F300" s="318">
        <v>-948007.07198615419</v>
      </c>
      <c r="G300" s="68">
        <v>6955689.7883838629</v>
      </c>
      <c r="H300" s="82">
        <f t="shared" si="58"/>
        <v>27661255.73434265</v>
      </c>
      <c r="I300" s="465">
        <v>-3518751</v>
      </c>
      <c r="J300" s="31">
        <v>4171102.1754224109</v>
      </c>
      <c r="K300" s="27">
        <f t="shared" si="49"/>
        <v>28313606.909765061</v>
      </c>
      <c r="L300" s="28">
        <f>K300/C300</f>
        <v>844.3505475133469</v>
      </c>
      <c r="M300" s="28"/>
      <c r="N300" s="526">
        <f t="shared" si="50"/>
        <v>-23600695.186629605</v>
      </c>
      <c r="O300" s="527">
        <f t="shared" si="51"/>
        <v>-0.45460873465673768</v>
      </c>
      <c r="P300" s="526">
        <f t="shared" si="52"/>
        <v>-712.20684323967146</v>
      </c>
      <c r="Q300" s="46"/>
      <c r="R300" s="83">
        <f t="shared" si="53"/>
        <v>-0.33984408457382342</v>
      </c>
      <c r="S300" s="83">
        <f t="shared" si="54"/>
        <v>-0.69175915642815566</v>
      </c>
      <c r="T300" s="110"/>
      <c r="U300" s="49"/>
      <c r="V300" s="29">
        <v>980</v>
      </c>
      <c r="W300" s="25" t="s">
        <v>298</v>
      </c>
      <c r="X300" s="88">
        <v>33352</v>
      </c>
      <c r="Y300" s="47">
        <v>34562885.686408207</v>
      </c>
      <c r="Z300" s="68">
        <v>7338209.3245868627</v>
      </c>
      <c r="AA300" s="82">
        <f t="shared" si="55"/>
        <v>41901095.010995068</v>
      </c>
      <c r="AB300" s="465">
        <v>-3518751</v>
      </c>
      <c r="AC300" s="31">
        <v>13531958.085399596</v>
      </c>
      <c r="AD300" s="27">
        <f t="shared" si="56"/>
        <v>51914302.096394666</v>
      </c>
      <c r="AE300" s="28">
        <f t="shared" si="57"/>
        <v>1556.5573907530184</v>
      </c>
    </row>
    <row r="301" spans="1:31" ht="14.4" x14ac:dyDescent="0.3">
      <c r="A301" s="29">
        <v>981</v>
      </c>
      <c r="B301" s="25" t="s">
        <v>299</v>
      </c>
      <c r="C301" s="88">
        <v>2282</v>
      </c>
      <c r="D301" s="47">
        <v>463290.8165999396</v>
      </c>
      <c r="E301" s="317">
        <v>320344.08370615816</v>
      </c>
      <c r="F301" s="318">
        <v>141844.8768570988</v>
      </c>
      <c r="G301" s="68">
        <v>1204523.357335283</v>
      </c>
      <c r="H301" s="82">
        <f t="shared" si="58"/>
        <v>1667814.1739352224</v>
      </c>
      <c r="I301" s="89">
        <v>-529170</v>
      </c>
      <c r="J301" s="31">
        <v>474627.23597539699</v>
      </c>
      <c r="K301" s="27">
        <f t="shared" si="49"/>
        <v>1613271.4099106195</v>
      </c>
      <c r="L301" s="28">
        <f>K301/C301</f>
        <v>706.9550437820418</v>
      </c>
      <c r="M301" s="28"/>
      <c r="N301" s="526">
        <f t="shared" si="50"/>
        <v>-4050141.3262130292</v>
      </c>
      <c r="O301" s="527">
        <f t="shared" si="51"/>
        <v>-0.71514147298138986</v>
      </c>
      <c r="P301" s="526">
        <f t="shared" si="52"/>
        <v>-1740.5007626672445</v>
      </c>
      <c r="Q301" s="46"/>
      <c r="R301" s="83">
        <f t="shared" si="53"/>
        <v>-0.64114953577252165</v>
      </c>
      <c r="S301" s="83">
        <f t="shared" si="54"/>
        <v>-0.69278297114775644</v>
      </c>
      <c r="T301" s="110"/>
      <c r="U301" s="49"/>
      <c r="V301" s="29">
        <v>981</v>
      </c>
      <c r="W301" s="25" t="s">
        <v>299</v>
      </c>
      <c r="X301" s="88">
        <v>2314</v>
      </c>
      <c r="Y301" s="47">
        <v>2777175.5051618409</v>
      </c>
      <c r="Z301" s="68">
        <v>1870482.3361778343</v>
      </c>
      <c r="AA301" s="82">
        <f t="shared" si="55"/>
        <v>4647657.8413396757</v>
      </c>
      <c r="AB301" s="89">
        <v>-529170</v>
      </c>
      <c r="AC301" s="31">
        <v>1544924.8947839725</v>
      </c>
      <c r="AD301" s="27">
        <f t="shared" si="56"/>
        <v>5663412.7361236485</v>
      </c>
      <c r="AE301" s="28">
        <f t="shared" si="57"/>
        <v>2447.4558064492862</v>
      </c>
    </row>
    <row r="302" spans="1:31" ht="14.4" x14ac:dyDescent="0.3">
      <c r="A302" s="29">
        <v>989</v>
      </c>
      <c r="B302" s="25" t="s">
        <v>300</v>
      </c>
      <c r="C302" s="88">
        <v>5484</v>
      </c>
      <c r="D302" s="47">
        <v>-172003.48371034488</v>
      </c>
      <c r="E302" s="317">
        <v>-779524.71954086318</v>
      </c>
      <c r="F302" s="318">
        <v>-462239.63386356074</v>
      </c>
      <c r="G302" s="68">
        <v>1943540.4123551289</v>
      </c>
      <c r="H302" s="82">
        <f t="shared" si="58"/>
        <v>1771536.928644784</v>
      </c>
      <c r="I302" s="89">
        <v>-386114</v>
      </c>
      <c r="J302" s="31">
        <v>1103132.3937999944</v>
      </c>
      <c r="K302" s="27">
        <f t="shared" si="49"/>
        <v>2488555.3224447784</v>
      </c>
      <c r="L302" s="28">
        <f>K302/C302</f>
        <v>453.78470504098806</v>
      </c>
      <c r="M302" s="28"/>
      <c r="N302" s="526">
        <f t="shared" si="50"/>
        <v>-17460100.831048768</v>
      </c>
      <c r="O302" s="527">
        <f t="shared" si="51"/>
        <v>-0.87525198172264029</v>
      </c>
      <c r="P302" s="526">
        <f t="shared" si="52"/>
        <v>-3158.7933741863835</v>
      </c>
      <c r="Q302" s="46"/>
      <c r="R302" s="83">
        <f t="shared" si="53"/>
        <v>-0.89400590470523522</v>
      </c>
      <c r="S302" s="83">
        <f t="shared" si="54"/>
        <v>-0.69537051470296785</v>
      </c>
      <c r="T302" s="110"/>
      <c r="U302" s="49"/>
      <c r="V302" s="29">
        <v>989</v>
      </c>
      <c r="W302" s="25" t="s">
        <v>300</v>
      </c>
      <c r="X302" s="88">
        <v>5522</v>
      </c>
      <c r="Y302" s="47">
        <v>12408661.394408491</v>
      </c>
      <c r="Z302" s="68">
        <v>4304882.1640153984</v>
      </c>
      <c r="AA302" s="82">
        <f t="shared" si="55"/>
        <v>16713543.558423888</v>
      </c>
      <c r="AB302" s="89">
        <v>-386114</v>
      </c>
      <c r="AC302" s="31">
        <v>3621226.5950696589</v>
      </c>
      <c r="AD302" s="27">
        <f t="shared" si="56"/>
        <v>19948656.153493546</v>
      </c>
      <c r="AE302" s="28">
        <f t="shared" si="57"/>
        <v>3612.5780792273717</v>
      </c>
    </row>
    <row r="303" spans="1:31" ht="14.4" x14ac:dyDescent="0.3">
      <c r="A303" s="29">
        <v>992</v>
      </c>
      <c r="B303" s="25" t="s">
        <v>301</v>
      </c>
      <c r="C303" s="88">
        <v>18318</v>
      </c>
      <c r="D303" s="47">
        <v>12632294.325337738</v>
      </c>
      <c r="E303" s="317">
        <v>4499011.813399097</v>
      </c>
      <c r="F303" s="318">
        <v>4116799.4274443183</v>
      </c>
      <c r="G303" s="68">
        <v>2417296.476685964</v>
      </c>
      <c r="H303" s="82">
        <f t="shared" si="58"/>
        <v>15049590.802023701</v>
      </c>
      <c r="I303" s="89">
        <v>-844774</v>
      </c>
      <c r="J303" s="31">
        <v>2912894.9240448656</v>
      </c>
      <c r="K303" s="27">
        <f t="shared" si="49"/>
        <v>17117711.726068567</v>
      </c>
      <c r="L303" s="28">
        <f>K303/C303</f>
        <v>934.47492772511009</v>
      </c>
      <c r="M303" s="28"/>
      <c r="N303" s="526">
        <f t="shared" si="50"/>
        <v>-34614312.994971618</v>
      </c>
      <c r="O303" s="527">
        <f t="shared" si="51"/>
        <v>-0.66910802702244643</v>
      </c>
      <c r="P303" s="526">
        <f t="shared" si="52"/>
        <v>-1850.2602136346457</v>
      </c>
      <c r="Q303" s="46"/>
      <c r="R303" s="83">
        <f t="shared" si="53"/>
        <v>-0.6511658454181023</v>
      </c>
      <c r="S303" s="83">
        <f t="shared" si="54"/>
        <v>-0.69124290299538926</v>
      </c>
      <c r="T303" s="110"/>
      <c r="U303" s="49"/>
      <c r="V303" s="29">
        <v>992</v>
      </c>
      <c r="W303" s="25" t="s">
        <v>301</v>
      </c>
      <c r="X303" s="88">
        <v>18577</v>
      </c>
      <c r="Y303" s="47">
        <v>36575857.166230537</v>
      </c>
      <c r="Z303" s="68">
        <v>6566680.92629568</v>
      </c>
      <c r="AA303" s="82">
        <f t="shared" si="55"/>
        <v>43142538.09252622</v>
      </c>
      <c r="AB303" s="89">
        <v>-844774</v>
      </c>
      <c r="AC303" s="31">
        <v>9434260.628513962</v>
      </c>
      <c r="AD303" s="27">
        <f t="shared" si="56"/>
        <v>51732024.721040182</v>
      </c>
      <c r="AE303" s="28">
        <f t="shared" si="57"/>
        <v>2784.7351413597557</v>
      </c>
    </row>
    <row r="304" spans="1:31" x14ac:dyDescent="0.25">
      <c r="A304" s="32"/>
      <c r="B304" s="33"/>
      <c r="C304" s="34"/>
      <c r="D304" s="35"/>
      <c r="G304" s="30"/>
      <c r="H304" s="26"/>
      <c r="I304" s="36"/>
      <c r="J304" s="31"/>
      <c r="K304" s="81"/>
      <c r="L304" s="37"/>
      <c r="M304" s="37"/>
      <c r="V304" s="32"/>
      <c r="W304" s="33"/>
      <c r="X304" s="34"/>
      <c r="Y304" s="35"/>
      <c r="Z304" s="30"/>
      <c r="AA304" s="26"/>
      <c r="AB304" s="36"/>
      <c r="AC304" s="31"/>
      <c r="AD304" s="81"/>
      <c r="AE304" s="37"/>
    </row>
    <row r="305" spans="1:31" x14ac:dyDescent="0.25">
      <c r="A305" s="32"/>
      <c r="B305" s="33"/>
      <c r="C305" s="34"/>
      <c r="D305" s="35"/>
      <c r="G305" s="30"/>
      <c r="H305" s="26"/>
      <c r="I305" s="36"/>
      <c r="J305" s="31"/>
      <c r="K305" s="81"/>
      <c r="L305" s="37"/>
      <c r="M305" s="37"/>
      <c r="V305" s="32"/>
      <c r="W305" s="33"/>
      <c r="X305" s="34"/>
      <c r="Y305" s="35"/>
      <c r="Z305" s="30"/>
      <c r="AA305" s="26"/>
      <c r="AB305" s="36"/>
      <c r="AC305" s="31"/>
      <c r="AD305" s="81"/>
      <c r="AE305" s="37"/>
    </row>
    <row r="306" spans="1:31" x14ac:dyDescent="0.25">
      <c r="A306" s="32"/>
      <c r="B306" s="33"/>
      <c r="C306" s="34"/>
      <c r="D306" s="35"/>
      <c r="G306" s="30"/>
      <c r="H306" s="26"/>
      <c r="I306" s="36"/>
      <c r="J306" s="31"/>
      <c r="K306" s="81"/>
      <c r="L306" s="37"/>
      <c r="M306" s="37"/>
      <c r="V306" s="32"/>
      <c r="W306" s="33"/>
      <c r="X306" s="34"/>
      <c r="Y306" s="35"/>
      <c r="Z306" s="30"/>
      <c r="AA306" s="26"/>
      <c r="AB306" s="36"/>
      <c r="AC306" s="31"/>
      <c r="AD306" s="81"/>
      <c r="AE306" s="37"/>
    </row>
    <row r="307" spans="1:31" x14ac:dyDescent="0.25">
      <c r="A307" s="32"/>
      <c r="B307" s="33"/>
      <c r="C307" s="34"/>
      <c r="D307" s="35"/>
      <c r="G307" s="30"/>
      <c r="H307" s="26"/>
      <c r="I307" s="36"/>
      <c r="J307" s="31"/>
      <c r="K307" s="81"/>
      <c r="L307" s="37"/>
      <c r="M307" s="37"/>
      <c r="V307" s="32"/>
      <c r="W307" s="33"/>
      <c r="X307" s="34"/>
      <c r="Y307" s="35"/>
      <c r="Z307" s="30"/>
      <c r="AA307" s="26"/>
      <c r="AB307" s="36"/>
      <c r="AC307" s="31"/>
      <c r="AD307" s="81"/>
      <c r="AE307" s="37"/>
    </row>
    <row r="308" spans="1:31" x14ac:dyDescent="0.25">
      <c r="A308" s="38"/>
      <c r="B308" s="25"/>
      <c r="C308" s="30"/>
      <c r="D308" s="35"/>
      <c r="G308" s="30"/>
      <c r="H308" s="26"/>
      <c r="I308" s="36"/>
      <c r="J308" s="31"/>
      <c r="K308" s="81"/>
      <c r="L308" s="37"/>
      <c r="M308" s="37"/>
      <c r="V308" s="38"/>
      <c r="W308" s="25"/>
      <c r="X308" s="30"/>
      <c r="Y308" s="35"/>
      <c r="Z308" s="30"/>
      <c r="AA308" s="26"/>
      <c r="AB308" s="36"/>
      <c r="AC308" s="31"/>
      <c r="AD308" s="81"/>
      <c r="AE308" s="37"/>
    </row>
    <row r="309" spans="1:31" x14ac:dyDescent="0.25">
      <c r="A309" s="38"/>
      <c r="B309" s="25"/>
      <c r="C309" s="30"/>
      <c r="D309" s="35"/>
      <c r="G309" s="30"/>
      <c r="H309" s="39"/>
      <c r="I309" s="40"/>
      <c r="J309" s="39"/>
      <c r="K309" s="81"/>
      <c r="L309" s="37"/>
      <c r="M309" s="37"/>
      <c r="V309" s="38"/>
      <c r="W309" s="25"/>
      <c r="X309" s="30"/>
      <c r="Y309" s="35"/>
      <c r="Z309" s="30"/>
      <c r="AA309" s="39"/>
      <c r="AB309" s="40"/>
      <c r="AC309" s="39"/>
      <c r="AD309" s="81"/>
      <c r="AE309" s="37"/>
    </row>
    <row r="310" spans="1:31" x14ac:dyDescent="0.25">
      <c r="A310" s="38"/>
      <c r="B310" s="25"/>
      <c r="C310" s="30"/>
      <c r="D310" s="35"/>
      <c r="G310" s="30"/>
      <c r="H310" s="39"/>
      <c r="I310" s="40"/>
      <c r="J310" s="39"/>
      <c r="K310" s="81"/>
      <c r="L310" s="37"/>
      <c r="M310" s="37"/>
      <c r="V310" s="38"/>
      <c r="W310" s="25"/>
      <c r="X310" s="30"/>
      <c r="Y310" s="35"/>
      <c r="Z310" s="30"/>
      <c r="AA310" s="39"/>
      <c r="AB310" s="40"/>
      <c r="AC310" s="39"/>
      <c r="AD310" s="81"/>
      <c r="AE310" s="37"/>
    </row>
    <row r="311" spans="1:31" x14ac:dyDescent="0.25">
      <c r="A311" s="38"/>
      <c r="B311" s="25"/>
      <c r="C311" s="30"/>
      <c r="D311" s="35"/>
      <c r="G311" s="30"/>
      <c r="H311" s="39"/>
      <c r="I311" s="40"/>
      <c r="J311" s="39"/>
      <c r="K311" s="81"/>
      <c r="L311" s="37"/>
      <c r="M311" s="37"/>
      <c r="V311" s="38"/>
      <c r="W311" s="25"/>
      <c r="X311" s="30"/>
      <c r="Y311" s="35"/>
      <c r="Z311" s="30"/>
      <c r="AA311" s="39"/>
      <c r="AB311" s="40"/>
      <c r="AC311" s="39"/>
      <c r="AD311" s="81"/>
      <c r="AE311" s="37"/>
    </row>
    <row r="312" spans="1:31" x14ac:dyDescent="0.25">
      <c r="A312" s="38"/>
      <c r="B312" s="25"/>
      <c r="C312" s="30"/>
      <c r="D312" s="35"/>
      <c r="G312" s="30"/>
      <c r="H312" s="39"/>
      <c r="I312" s="40"/>
      <c r="J312" s="39"/>
      <c r="K312" s="81"/>
      <c r="L312" s="37"/>
      <c r="M312" s="37"/>
      <c r="V312" s="38"/>
      <c r="W312" s="25"/>
      <c r="X312" s="30"/>
      <c r="Y312" s="35"/>
      <c r="Z312" s="30"/>
      <c r="AA312" s="39"/>
      <c r="AB312" s="40"/>
      <c r="AC312" s="39"/>
      <c r="AD312" s="81"/>
      <c r="AE312" s="37"/>
    </row>
    <row r="313" spans="1:31" x14ac:dyDescent="0.25">
      <c r="A313" s="38"/>
      <c r="B313" s="25"/>
      <c r="C313" s="30"/>
      <c r="D313" s="35"/>
      <c r="G313" s="30"/>
      <c r="H313" s="39"/>
      <c r="I313" s="40"/>
      <c r="J313" s="39"/>
      <c r="K313" s="81"/>
      <c r="L313" s="37"/>
      <c r="M313" s="37"/>
      <c r="V313" s="38"/>
      <c r="W313" s="25"/>
      <c r="X313" s="30"/>
      <c r="Y313" s="35"/>
      <c r="Z313" s="30"/>
      <c r="AA313" s="39"/>
      <c r="AB313" s="40"/>
      <c r="AC313" s="39"/>
      <c r="AD313" s="81"/>
      <c r="AE313" s="37"/>
    </row>
    <row r="314" spans="1:31" x14ac:dyDescent="0.25">
      <c r="A314" s="38"/>
      <c r="B314" s="25"/>
      <c r="C314" s="30"/>
      <c r="D314" s="35"/>
      <c r="G314" s="30"/>
      <c r="H314" s="39"/>
      <c r="I314" s="40"/>
      <c r="J314" s="39"/>
      <c r="K314" s="81"/>
      <c r="L314" s="37"/>
      <c r="M314" s="37"/>
      <c r="V314" s="38"/>
      <c r="W314" s="25"/>
      <c r="X314" s="30"/>
      <c r="Y314" s="35"/>
      <c r="Z314" s="30"/>
      <c r="AA314" s="39"/>
      <c r="AB314" s="40"/>
      <c r="AC314" s="39"/>
      <c r="AD314" s="81"/>
      <c r="AE314" s="37"/>
    </row>
    <row r="315" spans="1:31" x14ac:dyDescent="0.25">
      <c r="A315" s="38"/>
      <c r="B315" s="25"/>
      <c r="C315" s="30"/>
      <c r="D315" s="35"/>
      <c r="G315" s="30"/>
      <c r="H315" s="39"/>
      <c r="I315" s="40"/>
      <c r="J315" s="39"/>
      <c r="K315" s="81"/>
      <c r="L315" s="37"/>
      <c r="M315" s="37"/>
      <c r="V315" s="38"/>
      <c r="W315" s="25"/>
      <c r="X315" s="30"/>
      <c r="Y315" s="35"/>
      <c r="Z315" s="30"/>
      <c r="AA315" s="39"/>
      <c r="AB315" s="40"/>
      <c r="AC315" s="39"/>
      <c r="AD315" s="81"/>
      <c r="AE315" s="37"/>
    </row>
    <row r="316" spans="1:31" x14ac:dyDescent="0.25">
      <c r="A316" s="38"/>
      <c r="B316" s="25"/>
      <c r="C316" s="30"/>
      <c r="D316" s="35"/>
      <c r="G316" s="30"/>
      <c r="H316" s="39"/>
      <c r="I316" s="40"/>
      <c r="J316" s="39"/>
      <c r="K316" s="81"/>
      <c r="L316" s="37"/>
      <c r="M316" s="37"/>
      <c r="V316" s="38"/>
      <c r="W316" s="25"/>
      <c r="X316" s="30"/>
      <c r="Y316" s="35"/>
      <c r="Z316" s="30"/>
      <c r="AA316" s="39"/>
      <c r="AB316" s="40"/>
      <c r="AC316" s="39"/>
      <c r="AD316" s="81"/>
      <c r="AE316" s="37"/>
    </row>
    <row r="317" spans="1:31" x14ac:dyDescent="0.25">
      <c r="A317" s="38"/>
      <c r="B317" s="25"/>
      <c r="C317" s="30"/>
      <c r="D317" s="35"/>
      <c r="G317" s="30"/>
      <c r="H317" s="39"/>
      <c r="I317" s="40"/>
      <c r="J317" s="39"/>
      <c r="K317" s="81"/>
      <c r="L317" s="37"/>
      <c r="M317" s="37"/>
      <c r="V317" s="38"/>
      <c r="W317" s="25"/>
      <c r="X317" s="30"/>
      <c r="Y317" s="35"/>
      <c r="Z317" s="30"/>
      <c r="AA317" s="39"/>
      <c r="AB317" s="40"/>
      <c r="AC317" s="39"/>
      <c r="AD317" s="81"/>
      <c r="AE317" s="37"/>
    </row>
    <row r="318" spans="1:31" x14ac:dyDescent="0.25">
      <c r="A318" s="29"/>
      <c r="B318" s="25"/>
      <c r="C318" s="30"/>
      <c r="D318" s="35"/>
      <c r="G318" s="30"/>
      <c r="H318" s="39"/>
      <c r="I318" s="40"/>
      <c r="J318" s="39"/>
      <c r="K318" s="81"/>
      <c r="L318" s="37"/>
      <c r="M318" s="37"/>
      <c r="V318" s="29"/>
      <c r="W318" s="25"/>
      <c r="X318" s="30"/>
      <c r="Y318" s="35"/>
      <c r="Z318" s="30"/>
      <c r="AA318" s="39"/>
      <c r="AB318" s="40"/>
      <c r="AC318" s="39"/>
      <c r="AD318" s="81"/>
      <c r="AE318" s="37"/>
    </row>
    <row r="319" spans="1:31" x14ac:dyDescent="0.25">
      <c r="A319" s="29"/>
      <c r="B319" s="25"/>
      <c r="C319" s="30"/>
      <c r="D319" s="35"/>
      <c r="G319" s="30"/>
      <c r="H319" s="39"/>
      <c r="I319" s="40"/>
      <c r="J319" s="39"/>
      <c r="K319" s="81"/>
      <c r="L319" s="37"/>
      <c r="M319" s="37"/>
      <c r="V319" s="29"/>
      <c r="W319" s="25"/>
      <c r="X319" s="30"/>
      <c r="Y319" s="35"/>
      <c r="Z319" s="30"/>
      <c r="AA319" s="39"/>
      <c r="AB319" s="40"/>
      <c r="AC319" s="39"/>
      <c r="AD319" s="81"/>
      <c r="AE319" s="37"/>
    </row>
    <row r="320" spans="1:31" x14ac:dyDescent="0.25">
      <c r="A320" s="29"/>
      <c r="B320" s="41"/>
      <c r="C320" s="30"/>
      <c r="D320" s="35"/>
      <c r="G320" s="30"/>
      <c r="H320" s="39"/>
      <c r="I320" s="40"/>
      <c r="J320" s="39"/>
      <c r="K320" s="85"/>
      <c r="L320" s="42"/>
      <c r="V320" s="29"/>
      <c r="W320" s="41"/>
      <c r="X320" s="30"/>
      <c r="Y320" s="35"/>
      <c r="Z320" s="30"/>
      <c r="AA320" s="39"/>
      <c r="AB320" s="40"/>
      <c r="AC320" s="39"/>
      <c r="AD320" s="85"/>
      <c r="AE320" s="42"/>
    </row>
    <row r="321" spans="1:31" x14ac:dyDescent="0.25">
      <c r="A321" s="29"/>
      <c r="B321" s="25"/>
      <c r="C321" s="30"/>
      <c r="D321" s="35"/>
      <c r="G321" s="30"/>
      <c r="H321" s="39"/>
      <c r="I321" s="40"/>
      <c r="J321" s="39"/>
      <c r="K321" s="85"/>
      <c r="L321" s="42"/>
      <c r="V321" s="29"/>
      <c r="W321" s="25"/>
      <c r="X321" s="30"/>
      <c r="Y321" s="35"/>
      <c r="Z321" s="30"/>
      <c r="AA321" s="39"/>
      <c r="AB321" s="40"/>
      <c r="AC321" s="39"/>
      <c r="AD321" s="85"/>
      <c r="AE321" s="42"/>
    </row>
    <row r="322" spans="1:31" x14ac:dyDescent="0.25">
      <c r="A322" s="29"/>
      <c r="B322" s="25"/>
      <c r="C322" s="30"/>
      <c r="D322" s="35"/>
      <c r="G322" s="30"/>
      <c r="H322" s="39"/>
      <c r="I322" s="40"/>
      <c r="J322" s="39"/>
      <c r="K322" s="85"/>
      <c r="L322" s="42"/>
      <c r="V322" s="29"/>
      <c r="W322" s="25"/>
      <c r="X322" s="30"/>
      <c r="Y322" s="35"/>
      <c r="Z322" s="30"/>
      <c r="AA322" s="39"/>
      <c r="AB322" s="40"/>
      <c r="AC322" s="39"/>
      <c r="AD322" s="85"/>
      <c r="AE322" s="42"/>
    </row>
    <row r="323" spans="1:31" x14ac:dyDescent="0.25">
      <c r="A323" s="29"/>
      <c r="B323" s="25"/>
      <c r="C323" s="30"/>
      <c r="D323" s="35"/>
      <c r="G323" s="30"/>
      <c r="H323" s="39"/>
      <c r="I323" s="40"/>
      <c r="J323" s="39"/>
      <c r="K323" s="85"/>
      <c r="L323" s="42"/>
      <c r="V323" s="29"/>
      <c r="W323" s="25"/>
      <c r="X323" s="30"/>
      <c r="Y323" s="35"/>
      <c r="Z323" s="30"/>
      <c r="AA323" s="39"/>
      <c r="AB323" s="40"/>
      <c r="AC323" s="39"/>
      <c r="AD323" s="85"/>
      <c r="AE323" s="42"/>
    </row>
    <row r="324" spans="1:31" x14ac:dyDescent="0.25">
      <c r="A324" s="29"/>
      <c r="B324" s="25"/>
      <c r="C324" s="30"/>
      <c r="D324" s="35"/>
      <c r="G324" s="30"/>
      <c r="H324" s="39"/>
      <c r="I324" s="40"/>
      <c r="J324" s="39"/>
      <c r="K324" s="85"/>
      <c r="L324" s="42"/>
      <c r="V324" s="29"/>
      <c r="W324" s="25"/>
      <c r="X324" s="30"/>
      <c r="Y324" s="35"/>
      <c r="Z324" s="30"/>
      <c r="AA324" s="39"/>
      <c r="AB324" s="40"/>
      <c r="AC324" s="39"/>
      <c r="AD324" s="85"/>
      <c r="AE324" s="42"/>
    </row>
    <row r="325" spans="1:31" x14ac:dyDescent="0.25">
      <c r="A325" s="29"/>
      <c r="B325" s="43"/>
      <c r="C325" s="30"/>
      <c r="D325" s="35"/>
      <c r="G325" s="30"/>
      <c r="H325" s="39"/>
      <c r="I325" s="40"/>
      <c r="J325" s="39"/>
      <c r="K325" s="85"/>
      <c r="L325" s="42"/>
      <c r="V325" s="29"/>
      <c r="W325" s="43"/>
      <c r="X325" s="30"/>
      <c r="Y325" s="35"/>
      <c r="Z325" s="30"/>
      <c r="AA325" s="39"/>
      <c r="AB325" s="40"/>
      <c r="AC325" s="39"/>
      <c r="AD325" s="85"/>
      <c r="AE325" s="42"/>
    </row>
    <row r="326" spans="1:31" x14ac:dyDescent="0.25">
      <c r="A326" s="44"/>
      <c r="B326" s="43"/>
      <c r="C326" s="30"/>
      <c r="D326" s="35"/>
      <c r="G326" s="30"/>
      <c r="H326" s="39"/>
      <c r="I326" s="40"/>
      <c r="J326" s="39"/>
      <c r="K326" s="85"/>
      <c r="L326" s="42"/>
      <c r="V326" s="44"/>
      <c r="W326" s="43"/>
      <c r="X326" s="30"/>
      <c r="Y326" s="35"/>
      <c r="Z326" s="30"/>
      <c r="AA326" s="39"/>
      <c r="AB326" s="40"/>
      <c r="AC326" s="39"/>
      <c r="AD326" s="85"/>
      <c r="AE326" s="42"/>
    </row>
    <row r="327" spans="1:31" x14ac:dyDescent="0.25">
      <c r="A327" s="29"/>
      <c r="B327" s="25"/>
      <c r="C327" s="30"/>
      <c r="D327" s="35"/>
      <c r="G327" s="30"/>
      <c r="H327" s="39"/>
      <c r="I327" s="40"/>
      <c r="J327" s="39"/>
      <c r="K327" s="85"/>
      <c r="L327" s="42"/>
      <c r="V327" s="29"/>
      <c r="W327" s="25"/>
      <c r="X327" s="30"/>
      <c r="Y327" s="35"/>
      <c r="Z327" s="30"/>
      <c r="AA327" s="39"/>
      <c r="AB327" s="40"/>
      <c r="AC327" s="39"/>
      <c r="AD327" s="85"/>
      <c r="AE327" s="42"/>
    </row>
    <row r="328" spans="1:31" x14ac:dyDescent="0.25">
      <c r="A328" s="29"/>
      <c r="B328" s="25"/>
      <c r="C328" s="30"/>
      <c r="D328" s="35"/>
      <c r="G328" s="30"/>
      <c r="H328" s="39"/>
      <c r="I328" s="40"/>
      <c r="J328" s="39"/>
      <c r="K328" s="85"/>
      <c r="L328" s="42"/>
      <c r="V328" s="29"/>
      <c r="W328" s="25"/>
      <c r="X328" s="30"/>
      <c r="Y328" s="35"/>
      <c r="Z328" s="30"/>
      <c r="AA328" s="39"/>
      <c r="AB328" s="40"/>
      <c r="AC328" s="39"/>
      <c r="AD328" s="85"/>
      <c r="AE328" s="42"/>
    </row>
    <row r="329" spans="1:31" x14ac:dyDescent="0.25">
      <c r="A329" s="29"/>
      <c r="B329" s="25"/>
      <c r="C329" s="30"/>
      <c r="D329" s="35"/>
      <c r="G329" s="30"/>
      <c r="H329" s="39"/>
      <c r="I329" s="40"/>
      <c r="J329" s="39"/>
      <c r="K329" s="85"/>
      <c r="L329" s="42"/>
      <c r="V329" s="29"/>
      <c r="W329" s="25"/>
      <c r="X329" s="30"/>
      <c r="Y329" s="35"/>
      <c r="Z329" s="30"/>
      <c r="AA329" s="39"/>
      <c r="AB329" s="40"/>
      <c r="AC329" s="39"/>
      <c r="AD329" s="85"/>
      <c r="AE329" s="42"/>
    </row>
    <row r="330" spans="1:31" x14ac:dyDescent="0.25">
      <c r="A330" s="44"/>
      <c r="B330" s="25"/>
      <c r="C330" s="30"/>
      <c r="D330" s="35"/>
      <c r="G330" s="30"/>
      <c r="H330" s="39"/>
      <c r="I330" s="40"/>
      <c r="J330" s="39"/>
      <c r="K330" s="85"/>
      <c r="L330" s="42"/>
      <c r="V330" s="44"/>
      <c r="W330" s="25"/>
      <c r="X330" s="30"/>
      <c r="Y330" s="35"/>
      <c r="Z330" s="30"/>
      <c r="AA330" s="39"/>
      <c r="AB330" s="40"/>
      <c r="AC330" s="39"/>
      <c r="AD330" s="85"/>
      <c r="AE330" s="42"/>
    </row>
    <row r="331" spans="1:31" x14ac:dyDescent="0.25">
      <c r="A331" s="29"/>
      <c r="B331" s="25"/>
      <c r="C331" s="30"/>
      <c r="D331" s="35"/>
      <c r="G331" s="30"/>
      <c r="H331" s="39"/>
      <c r="I331" s="40"/>
      <c r="J331" s="39"/>
      <c r="K331" s="85"/>
      <c r="L331" s="42"/>
      <c r="V331" s="29"/>
      <c r="W331" s="25"/>
      <c r="X331" s="30"/>
      <c r="Y331" s="35"/>
      <c r="Z331" s="30"/>
      <c r="AA331" s="39"/>
      <c r="AB331" s="40"/>
      <c r="AC331" s="39"/>
      <c r="AD331" s="85"/>
      <c r="AE331" s="42"/>
    </row>
    <row r="332" spans="1:31" x14ac:dyDescent="0.25">
      <c r="A332" s="29"/>
      <c r="B332" s="25"/>
      <c r="C332" s="30"/>
      <c r="D332" s="35"/>
      <c r="G332" s="30"/>
      <c r="H332" s="39"/>
      <c r="I332" s="40"/>
      <c r="J332" s="39"/>
      <c r="K332" s="85"/>
      <c r="L332" s="42"/>
      <c r="V332" s="29"/>
      <c r="W332" s="25"/>
      <c r="X332" s="30"/>
      <c r="Y332" s="35"/>
      <c r="Z332" s="30"/>
      <c r="AA332" s="39"/>
      <c r="AB332" s="40"/>
      <c r="AC332" s="39"/>
      <c r="AD332" s="85"/>
      <c r="AE332" s="42"/>
    </row>
    <row r="333" spans="1:31" x14ac:dyDescent="0.25">
      <c r="A333" s="11"/>
      <c r="V333" s="11"/>
    </row>
    <row r="334" spans="1:31" x14ac:dyDescent="0.25">
      <c r="A334" s="11"/>
      <c r="B334" s="12"/>
      <c r="V334" s="11"/>
      <c r="W334" s="12"/>
    </row>
  </sheetData>
  <autoFilter ref="A10:AE10" xr:uid="{5E26B68A-C397-4289-AE13-5FFD99F138ED}">
    <sortState xmlns:xlrd2="http://schemas.microsoft.com/office/spreadsheetml/2017/richdata2" ref="A11:AE303">
      <sortCondition ref="A10"/>
    </sortState>
  </autoFilter>
  <sortState xmlns:xlrd2="http://schemas.microsoft.com/office/spreadsheetml/2017/richdata2" ref="A11:L303">
    <sortCondition ref="A10:A303"/>
  </sortState>
  <conditionalFormatting sqref="I11:I303">
    <cfRule type="cellIs" dxfId="11" priority="2" operator="lessThan">
      <formula>0</formula>
    </cfRule>
  </conditionalFormatting>
  <conditionalFormatting sqref="AB11:AB303">
    <cfRule type="cellIs" dxfId="10" priority="1" operator="lessThan">
      <formula>0</formula>
    </cfRule>
  </conditionalFormatting>
  <hyperlinks>
    <hyperlink ref="V4" r:id="rId1" xr:uid="{8353C05E-601B-4306-8170-4123DCA3295D}"/>
    <hyperlink ref="A4" r:id="rId2" display="Opetus- ja kulttuuritoimen valtionosuudet vuodelle 2022, OPH 21.12.2021" xr:uid="{BAAE533B-304A-4FCE-AF22-802263674939}"/>
  </hyperlinks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3"/>
  <headerFooter scaleWithDoc="0">
    <oddHeader>&amp;L&amp;G</oddHeader>
    <oddFooter>&amp;L&amp;8&amp;K06+000&amp;P/&amp;N | &amp;D &amp;T | &amp;Z&amp;F&amp;R&amp;8&amp;K06+000&amp;G</oddFooter>
  </headerFooter>
  <legacy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8C3D-E7B9-4EB5-AC7B-556ECD6FC64A}">
  <dimension ref="A1:O334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10" sqref="G10"/>
    </sheetView>
  </sheetViews>
  <sheetFormatPr defaultColWidth="9.109375" defaultRowHeight="13.8" x14ac:dyDescent="0.25"/>
  <cols>
    <col min="1" max="1" width="8.33203125" style="13" customWidth="1"/>
    <col min="2" max="2" width="15.5546875" style="9" bestFit="1" customWidth="1"/>
    <col min="3" max="3" width="9.88671875" style="9" bestFit="1" customWidth="1"/>
    <col min="4" max="4" width="15" style="156" bestFit="1" customWidth="1"/>
    <col min="5" max="5" width="14.33203125" style="112" bestFit="1" customWidth="1"/>
    <col min="6" max="6" width="14.21875" style="19" bestFit="1" customWidth="1"/>
    <col min="7" max="7" width="13.44140625" style="112" bestFit="1" customWidth="1"/>
    <col min="8" max="8" width="14.33203125" style="112" bestFit="1" customWidth="1"/>
    <col min="9" max="9" width="12.5546875" style="112" bestFit="1" customWidth="1"/>
    <col min="10" max="10" width="12.6640625" style="112" bestFit="1" customWidth="1"/>
    <col min="11" max="11" width="10.5546875" style="157" bestFit="1" customWidth="1"/>
    <col min="12" max="12" width="3.77734375" style="156" customWidth="1"/>
    <col min="13" max="14" width="12.5546875" style="112" bestFit="1" customWidth="1"/>
    <col min="15" max="16384" width="9.109375" style="112"/>
  </cols>
  <sheetData>
    <row r="1" spans="1:15" s="230" customFormat="1" ht="22.8" x14ac:dyDescent="0.25">
      <c r="A1" s="461" t="s">
        <v>406</v>
      </c>
      <c r="B1" s="229"/>
      <c r="C1" s="229"/>
      <c r="D1" s="231"/>
      <c r="F1" s="20"/>
      <c r="K1" s="183"/>
      <c r="L1" s="231"/>
    </row>
    <row r="2" spans="1:15" s="117" customFormat="1" x14ac:dyDescent="0.25">
      <c r="A2" s="113" t="s">
        <v>348</v>
      </c>
      <c r="B2" s="114"/>
      <c r="C2" s="115"/>
      <c r="D2" s="115"/>
      <c r="E2" s="10"/>
      <c r="F2" s="116"/>
      <c r="G2" s="115"/>
      <c r="H2" s="115"/>
      <c r="I2" s="10"/>
      <c r="J2" s="115"/>
      <c r="K2" s="115"/>
      <c r="L2" s="10"/>
    </row>
    <row r="3" spans="1:15" s="117" customFormat="1" x14ac:dyDescent="0.25">
      <c r="A3" s="118" t="s">
        <v>342</v>
      </c>
      <c r="B3" s="114"/>
      <c r="C3" s="115"/>
      <c r="D3" s="115"/>
      <c r="E3" s="10"/>
      <c r="F3" s="116"/>
      <c r="G3" s="116"/>
      <c r="H3" s="116"/>
      <c r="I3" s="10"/>
      <c r="J3" s="116"/>
      <c r="K3" s="116"/>
    </row>
    <row r="4" spans="1:15" s="117" customFormat="1" x14ac:dyDescent="0.25">
      <c r="A4" s="206" t="s">
        <v>359</v>
      </c>
      <c r="B4" s="175"/>
      <c r="C4" s="176"/>
      <c r="D4" s="179"/>
      <c r="E4" s="178"/>
      <c r="F4" s="177"/>
      <c r="G4" s="180"/>
      <c r="H4" s="180"/>
      <c r="I4" s="178"/>
      <c r="J4" s="180"/>
      <c r="K4" s="181"/>
      <c r="L4" s="185"/>
      <c r="M4" s="185"/>
      <c r="N4" s="185"/>
      <c r="O4" s="184"/>
    </row>
    <row r="5" spans="1:15" s="117" customFormat="1" x14ac:dyDescent="0.25">
      <c r="A5" s="167" t="s">
        <v>357</v>
      </c>
      <c r="B5" s="168"/>
      <c r="C5" s="169"/>
      <c r="D5" s="172"/>
      <c r="E5" s="171"/>
      <c r="F5" s="170"/>
      <c r="G5" s="173"/>
      <c r="H5" s="173"/>
      <c r="I5" s="171"/>
      <c r="J5" s="173"/>
      <c r="K5" s="174"/>
      <c r="L5" s="204"/>
      <c r="M5" s="204"/>
      <c r="N5" s="204"/>
      <c r="O5" s="184"/>
    </row>
    <row r="6" spans="1:15" s="117" customFormat="1" x14ac:dyDescent="0.25">
      <c r="A6" s="119" t="s">
        <v>343</v>
      </c>
      <c r="B6" s="120"/>
      <c r="C6" s="121"/>
      <c r="D6" s="124"/>
      <c r="E6" s="123"/>
      <c r="F6" s="122"/>
      <c r="G6" s="125"/>
      <c r="H6" s="125"/>
      <c r="I6" s="123"/>
      <c r="J6" s="125"/>
      <c r="K6" s="126"/>
      <c r="L6" s="205"/>
      <c r="M6" s="205"/>
      <c r="N6" s="205"/>
      <c r="O6" s="184"/>
    </row>
    <row r="7" spans="1:15" x14ac:dyDescent="0.25">
      <c r="A7" s="182" t="s">
        <v>356</v>
      </c>
      <c r="D7" s="127"/>
      <c r="F7" s="18"/>
      <c r="K7" s="128"/>
      <c r="L7" s="127"/>
    </row>
    <row r="8" spans="1:15" s="194" customFormat="1" x14ac:dyDescent="0.25">
      <c r="A8" s="192"/>
      <c r="B8" s="193"/>
      <c r="C8" s="193"/>
      <c r="D8" s="195"/>
      <c r="F8" s="192"/>
      <c r="K8" s="196"/>
      <c r="L8" s="195"/>
    </row>
    <row r="9" spans="1:15" ht="82.8" x14ac:dyDescent="0.25">
      <c r="A9" s="222" t="s">
        <v>302</v>
      </c>
      <c r="B9" s="222" t="s">
        <v>7</v>
      </c>
      <c r="C9" s="186" t="s">
        <v>344</v>
      </c>
      <c r="D9" s="232" t="s">
        <v>358</v>
      </c>
      <c r="E9" s="188" t="s">
        <v>352</v>
      </c>
      <c r="F9" s="187" t="s">
        <v>351</v>
      </c>
      <c r="G9" s="232" t="s">
        <v>355</v>
      </c>
      <c r="H9" s="188" t="s">
        <v>354</v>
      </c>
      <c r="I9" s="189" t="s">
        <v>353</v>
      </c>
      <c r="J9" s="190" t="s">
        <v>349</v>
      </c>
      <c r="K9" s="190" t="s">
        <v>350</v>
      </c>
      <c r="L9" s="197"/>
      <c r="M9" s="191" t="s">
        <v>345</v>
      </c>
      <c r="N9" s="191" t="s">
        <v>346</v>
      </c>
    </row>
    <row r="10" spans="1:15" s="134" customFormat="1" ht="29.4" customHeight="1" thickBot="1" x14ac:dyDescent="0.3">
      <c r="A10" s="223">
        <v>0</v>
      </c>
      <c r="B10" s="224" t="s">
        <v>347</v>
      </c>
      <c r="C10" s="129">
        <v>5503664</v>
      </c>
      <c r="D10" s="201">
        <f>SUM(D11:D303)</f>
        <v>3514061792.2793107</v>
      </c>
      <c r="E10" s="131">
        <v>3522141173.5243173</v>
      </c>
      <c r="F10" s="130">
        <v>3357966963.4147716</v>
      </c>
      <c r="G10" s="470">
        <f>D10/C10</f>
        <v>638.49497212753374</v>
      </c>
      <c r="H10" s="131">
        <v>640.18482333302279</v>
      </c>
      <c r="I10" s="132">
        <v>610.13298839005643</v>
      </c>
      <c r="J10" s="161">
        <f t="shared" ref="J10:J73" si="0">G10-H10</f>
        <v>-1.6898512054890489</v>
      </c>
      <c r="K10" s="162">
        <f t="shared" ref="K10:K73" si="1">J10/H10</f>
        <v>-2.6396302191156315E-3</v>
      </c>
      <c r="L10" s="198"/>
      <c r="M10" s="158">
        <v>10603578534.297905</v>
      </c>
      <c r="N10" s="133">
        <v>1926.6398774158279</v>
      </c>
    </row>
    <row r="11" spans="1:15" x14ac:dyDescent="0.25">
      <c r="A11" s="225">
        <v>5</v>
      </c>
      <c r="B11" s="226" t="s">
        <v>9</v>
      </c>
      <c r="C11" s="135">
        <v>9419</v>
      </c>
      <c r="D11" s="202">
        <v>15539180.114820981</v>
      </c>
      <c r="E11" s="137">
        <v>15337595.835544035</v>
      </c>
      <c r="F11" s="136">
        <v>15068673.363562535</v>
      </c>
      <c r="G11" s="469">
        <f t="shared" ref="G11:G74" si="2">D11/C11</f>
        <v>1649.7696267991275</v>
      </c>
      <c r="H11" s="137">
        <v>1629.0679303051315</v>
      </c>
      <c r="I11" s="138">
        <v>1599.8166858013096</v>
      </c>
      <c r="J11" s="163">
        <f t="shared" si="0"/>
        <v>20.701696493995996</v>
      </c>
      <c r="K11" s="164">
        <f t="shared" si="1"/>
        <v>1.270769383454653E-2</v>
      </c>
      <c r="L11" s="199"/>
      <c r="M11" s="159">
        <v>39004724.362739503</v>
      </c>
      <c r="N11" s="139">
        <v>4141.0685171185378</v>
      </c>
    </row>
    <row r="12" spans="1:15" x14ac:dyDescent="0.25">
      <c r="A12" s="227">
        <v>9</v>
      </c>
      <c r="B12" s="228" t="s">
        <v>10</v>
      </c>
      <c r="C12" s="140">
        <v>2517</v>
      </c>
      <c r="D12" s="203">
        <v>3687349.8246585955</v>
      </c>
      <c r="E12" s="142">
        <v>3230656.780514901</v>
      </c>
      <c r="F12" s="141">
        <v>3094420.5927925454</v>
      </c>
      <c r="G12" s="468">
        <f t="shared" si="2"/>
        <v>1464.9780789267363</v>
      </c>
      <c r="H12" s="142">
        <v>1282.2796108521659</v>
      </c>
      <c r="I12" s="143">
        <v>1229.4082609426084</v>
      </c>
      <c r="J12" s="165">
        <f t="shared" si="0"/>
        <v>182.69846807457043</v>
      </c>
      <c r="K12" s="166">
        <f t="shared" si="1"/>
        <v>0.14247943001538824</v>
      </c>
      <c r="L12" s="200"/>
      <c r="M12" s="160">
        <v>10583290.358148504</v>
      </c>
      <c r="N12" s="144">
        <v>4204.7240199239186</v>
      </c>
    </row>
    <row r="13" spans="1:15" s="145" customFormat="1" x14ac:dyDescent="0.25">
      <c r="A13" s="227">
        <v>10</v>
      </c>
      <c r="B13" s="228" t="s">
        <v>11</v>
      </c>
      <c r="C13" s="140">
        <v>11332</v>
      </c>
      <c r="D13" s="203">
        <v>12070284.198153896</v>
      </c>
      <c r="E13" s="142">
        <v>12313965.664288571</v>
      </c>
      <c r="F13" s="141">
        <v>12517128.371765146</v>
      </c>
      <c r="G13" s="468">
        <f t="shared" si="2"/>
        <v>1065.1503881180636</v>
      </c>
      <c r="H13" s="142">
        <v>1084.5962464073923</v>
      </c>
      <c r="I13" s="143">
        <v>1104.582454268015</v>
      </c>
      <c r="J13" s="165">
        <f t="shared" si="0"/>
        <v>-19.445858289328726</v>
      </c>
      <c r="K13" s="166">
        <f t="shared" si="1"/>
        <v>-1.7929121877141865E-2</v>
      </c>
      <c r="L13" s="200"/>
      <c r="M13" s="160">
        <v>44673905.506349027</v>
      </c>
      <c r="N13" s="144">
        <v>3942.2789892648275</v>
      </c>
    </row>
    <row r="14" spans="1:15" x14ac:dyDescent="0.25">
      <c r="A14" s="227">
        <v>16</v>
      </c>
      <c r="B14" s="228" t="s">
        <v>12</v>
      </c>
      <c r="C14" s="140">
        <v>8059</v>
      </c>
      <c r="D14" s="203">
        <v>10577392.973670367</v>
      </c>
      <c r="E14" s="142">
        <v>6868306.705547085</v>
      </c>
      <c r="F14" s="141">
        <v>6815507.7661505938</v>
      </c>
      <c r="G14" s="468">
        <f t="shared" si="2"/>
        <v>1312.4944749559954</v>
      </c>
      <c r="H14" s="142">
        <v>815.19564530923003</v>
      </c>
      <c r="I14" s="143">
        <v>845.70142277585228</v>
      </c>
      <c r="J14" s="165">
        <f t="shared" si="0"/>
        <v>497.2988296467654</v>
      </c>
      <c r="K14" s="166">
        <f t="shared" si="1"/>
        <v>0.61003617046816272</v>
      </c>
      <c r="L14" s="200"/>
      <c r="M14" s="160">
        <v>22823559.949957419</v>
      </c>
      <c r="N14" s="144">
        <v>2832.0585618510263</v>
      </c>
    </row>
    <row r="15" spans="1:15" x14ac:dyDescent="0.25">
      <c r="A15" s="227">
        <v>18</v>
      </c>
      <c r="B15" s="228" t="s">
        <v>13</v>
      </c>
      <c r="C15" s="140">
        <v>4878</v>
      </c>
      <c r="D15" s="203">
        <v>3186846.4086599112</v>
      </c>
      <c r="E15" s="142">
        <v>3143971.5856186962</v>
      </c>
      <c r="F15" s="141">
        <v>2767031.393514012</v>
      </c>
      <c r="G15" s="468">
        <f t="shared" si="2"/>
        <v>653.31004687575057</v>
      </c>
      <c r="H15" s="142">
        <v>610.76047265655916</v>
      </c>
      <c r="I15" s="143">
        <v>567.24710814145385</v>
      </c>
      <c r="J15" s="165">
        <f t="shared" si="0"/>
        <v>42.549574219191413</v>
      </c>
      <c r="K15" s="166">
        <f t="shared" si="1"/>
        <v>6.966654871117986E-2</v>
      </c>
      <c r="L15" s="200"/>
      <c r="M15" s="160">
        <v>8478266.2241421621</v>
      </c>
      <c r="N15" s="144">
        <v>1738.0619565687089</v>
      </c>
    </row>
    <row r="16" spans="1:15" x14ac:dyDescent="0.25">
      <c r="A16" s="227">
        <v>19</v>
      </c>
      <c r="B16" s="228" t="s">
        <v>14</v>
      </c>
      <c r="C16" s="140">
        <v>3959</v>
      </c>
      <c r="D16" s="203">
        <v>3926855.23568705</v>
      </c>
      <c r="E16" s="142">
        <v>3918363.7712756349</v>
      </c>
      <c r="F16" s="141">
        <v>3786027.7669758159</v>
      </c>
      <c r="G16" s="468">
        <f t="shared" si="2"/>
        <v>991.88058491716345</v>
      </c>
      <c r="H16" s="142">
        <v>1003.7963554623983</v>
      </c>
      <c r="I16" s="143">
        <v>956.30911012271179</v>
      </c>
      <c r="J16" s="165">
        <f t="shared" si="0"/>
        <v>-11.915770545234864</v>
      </c>
      <c r="K16" s="166">
        <f t="shared" si="1"/>
        <v>-1.1870705128975955E-2</v>
      </c>
      <c r="L16" s="200"/>
      <c r="M16" s="160">
        <v>7987652.5758002093</v>
      </c>
      <c r="N16" s="144">
        <v>2017.5934770902272</v>
      </c>
    </row>
    <row r="17" spans="1:14" x14ac:dyDescent="0.25">
      <c r="A17" s="227">
        <v>20</v>
      </c>
      <c r="B17" s="228" t="s">
        <v>15</v>
      </c>
      <c r="C17" s="140">
        <v>16391</v>
      </c>
      <c r="D17" s="203">
        <v>8486511.1047812365</v>
      </c>
      <c r="E17" s="142">
        <v>7077456.4372560699</v>
      </c>
      <c r="F17" s="141">
        <v>7086510.5380442664</v>
      </c>
      <c r="G17" s="468">
        <f t="shared" si="2"/>
        <v>517.75432278575056</v>
      </c>
      <c r="H17" s="142">
        <v>432.54813234433959</v>
      </c>
      <c r="I17" s="143">
        <v>432.34156171339555</v>
      </c>
      <c r="J17" s="165">
        <f t="shared" si="0"/>
        <v>85.206190441410968</v>
      </c>
      <c r="K17" s="166">
        <f t="shared" si="1"/>
        <v>0.19698661043710317</v>
      </c>
      <c r="L17" s="200"/>
      <c r="M17" s="160">
        <v>35327506.328856371</v>
      </c>
      <c r="N17" s="144">
        <v>2155.2990256150551</v>
      </c>
    </row>
    <row r="18" spans="1:14" x14ac:dyDescent="0.25">
      <c r="A18" s="227">
        <v>46</v>
      </c>
      <c r="B18" s="228" t="s">
        <v>16</v>
      </c>
      <c r="C18" s="140">
        <v>1369</v>
      </c>
      <c r="D18" s="203">
        <v>1658683.9676836701</v>
      </c>
      <c r="E18" s="142">
        <v>1521489.6119946507</v>
      </c>
      <c r="F18" s="141">
        <v>1428661.0969040792</v>
      </c>
      <c r="G18" s="468">
        <f t="shared" si="2"/>
        <v>1211.6026060508912</v>
      </c>
      <c r="H18" s="142">
        <v>1106.0033688784883</v>
      </c>
      <c r="I18" s="143">
        <v>1043.5800561753683</v>
      </c>
      <c r="J18" s="165">
        <f t="shared" si="0"/>
        <v>105.59923717240281</v>
      </c>
      <c r="K18" s="166">
        <f t="shared" si="1"/>
        <v>9.5478223795541189E-2</v>
      </c>
      <c r="L18" s="200"/>
      <c r="M18" s="160">
        <v>6022176.3113232264</v>
      </c>
      <c r="N18" s="144">
        <v>4398.9600520987779</v>
      </c>
    </row>
    <row r="19" spans="1:14" x14ac:dyDescent="0.25">
      <c r="A19" s="227">
        <v>47</v>
      </c>
      <c r="B19" s="228" t="s">
        <v>17</v>
      </c>
      <c r="C19" s="140">
        <v>1808</v>
      </c>
      <c r="D19" s="203">
        <v>3667370.4358535181</v>
      </c>
      <c r="E19" s="142">
        <v>3911104.1156936567</v>
      </c>
      <c r="F19" s="141">
        <v>3762743.3226079131</v>
      </c>
      <c r="G19" s="468">
        <f t="shared" si="2"/>
        <v>2028.4128516888927</v>
      </c>
      <c r="H19" s="142">
        <v>2194.512232131447</v>
      </c>
      <c r="I19" s="143">
        <v>2081.1633421503943</v>
      </c>
      <c r="J19" s="165">
        <f t="shared" si="0"/>
        <v>-166.09938044255432</v>
      </c>
      <c r="K19" s="166">
        <f t="shared" si="1"/>
        <v>-7.568851884741068E-2</v>
      </c>
      <c r="L19" s="200"/>
      <c r="M19" s="160">
        <v>9869742.7593592536</v>
      </c>
      <c r="N19" s="144">
        <v>5458.9285173447197</v>
      </c>
    </row>
    <row r="20" spans="1:14" x14ac:dyDescent="0.25">
      <c r="A20" s="227">
        <v>49</v>
      </c>
      <c r="B20" s="228" t="s">
        <v>18</v>
      </c>
      <c r="C20" s="140">
        <v>292796</v>
      </c>
      <c r="D20" s="203">
        <v>352391484.35150069</v>
      </c>
      <c r="E20" s="142">
        <v>314931780.15466779</v>
      </c>
      <c r="F20" s="141">
        <v>300309504.85234368</v>
      </c>
      <c r="G20" s="468">
        <f t="shared" si="2"/>
        <v>1203.5392708626507</v>
      </c>
      <c r="H20" s="142">
        <v>1050.7289790662021</v>
      </c>
      <c r="I20" s="143">
        <v>1025.6612277911709</v>
      </c>
      <c r="J20" s="165">
        <f t="shared" si="0"/>
        <v>152.81029179644861</v>
      </c>
      <c r="K20" s="166">
        <f t="shared" si="1"/>
        <v>0.14543264232823702</v>
      </c>
      <c r="L20" s="200"/>
      <c r="M20" s="160">
        <v>160210308.60502768</v>
      </c>
      <c r="N20" s="144">
        <v>547.17382957768439</v>
      </c>
    </row>
    <row r="21" spans="1:14" x14ac:dyDescent="0.25">
      <c r="A21" s="227">
        <v>50</v>
      </c>
      <c r="B21" s="228" t="s">
        <v>19</v>
      </c>
      <c r="C21" s="140">
        <v>11483</v>
      </c>
      <c r="D21" s="203">
        <v>7274651.1154521341</v>
      </c>
      <c r="E21" s="142">
        <v>6105332.1006975845</v>
      </c>
      <c r="F21" s="141">
        <v>5937671.3357981006</v>
      </c>
      <c r="G21" s="468">
        <f t="shared" si="2"/>
        <v>633.51485809040616</v>
      </c>
      <c r="H21" s="142">
        <v>526.62980934403765</v>
      </c>
      <c r="I21" s="143">
        <v>517.08363108927119</v>
      </c>
      <c r="J21" s="165">
        <f t="shared" si="0"/>
        <v>106.88504874636851</v>
      </c>
      <c r="K21" s="166">
        <f t="shared" si="1"/>
        <v>0.2029604987220586</v>
      </c>
      <c r="L21" s="200"/>
      <c r="M21" s="160">
        <v>27126288.475918271</v>
      </c>
      <c r="N21" s="144">
        <v>2362.2997888982209</v>
      </c>
    </row>
    <row r="22" spans="1:14" x14ac:dyDescent="0.25">
      <c r="A22" s="227">
        <v>51</v>
      </c>
      <c r="B22" s="228" t="s">
        <v>20</v>
      </c>
      <c r="C22" s="140">
        <v>9452</v>
      </c>
      <c r="D22" s="203">
        <v>-4396190.138160985</v>
      </c>
      <c r="E22" s="142">
        <v>-1880710.9128446802</v>
      </c>
      <c r="F22" s="141">
        <v>-2118592.7297786409</v>
      </c>
      <c r="G22" s="468">
        <f t="shared" si="2"/>
        <v>-465.10687030903352</v>
      </c>
      <c r="H22" s="142">
        <v>-209.86562768140919</v>
      </c>
      <c r="I22" s="143">
        <v>-224.14226933756251</v>
      </c>
      <c r="J22" s="165">
        <f t="shared" si="0"/>
        <v>-255.24124262762433</v>
      </c>
      <c r="K22" s="166">
        <f t="shared" si="1"/>
        <v>1.2162127045172852</v>
      </c>
      <c r="L22" s="200"/>
      <c r="M22" s="160">
        <v>13916315.920773361</v>
      </c>
      <c r="N22" s="144">
        <v>1472.3144224262971</v>
      </c>
    </row>
    <row r="23" spans="1:14" x14ac:dyDescent="0.25">
      <c r="A23" s="227">
        <v>52</v>
      </c>
      <c r="B23" s="228" t="s">
        <v>21</v>
      </c>
      <c r="C23" s="140">
        <v>2408</v>
      </c>
      <c r="D23" s="203">
        <v>4100274.0624083369</v>
      </c>
      <c r="E23" s="142">
        <v>3451624.7747138003</v>
      </c>
      <c r="F23" s="141">
        <v>3262883.0856773891</v>
      </c>
      <c r="G23" s="468">
        <f t="shared" si="2"/>
        <v>1702.7716206014688</v>
      </c>
      <c r="H23" s="142">
        <v>1477.8138599309802</v>
      </c>
      <c r="I23" s="143">
        <v>1355.0178927231682</v>
      </c>
      <c r="J23" s="165">
        <f t="shared" si="0"/>
        <v>224.9577606704886</v>
      </c>
      <c r="K23" s="166">
        <f t="shared" si="1"/>
        <v>0.15222333933246168</v>
      </c>
      <c r="L23" s="200"/>
      <c r="M23" s="160">
        <v>10059372.659631697</v>
      </c>
      <c r="N23" s="144">
        <v>4177.4803403786118</v>
      </c>
    </row>
    <row r="24" spans="1:14" x14ac:dyDescent="0.25">
      <c r="A24" s="227">
        <v>61</v>
      </c>
      <c r="B24" s="228" t="s">
        <v>22</v>
      </c>
      <c r="C24" s="140">
        <v>16800</v>
      </c>
      <c r="D24" s="203">
        <v>12563098.284534337</v>
      </c>
      <c r="E24" s="142">
        <v>12711466.962674387</v>
      </c>
      <c r="F24" s="141">
        <v>12201814.984281063</v>
      </c>
      <c r="G24" s="468">
        <f t="shared" si="2"/>
        <v>747.80346931752001</v>
      </c>
      <c r="H24" s="142">
        <v>746.54993825442773</v>
      </c>
      <c r="I24" s="143">
        <v>726.29851096911091</v>
      </c>
      <c r="J24" s="165">
        <f t="shared" si="0"/>
        <v>1.2535310630922822</v>
      </c>
      <c r="K24" s="166">
        <f t="shared" si="1"/>
        <v>1.6790987432445182E-3</v>
      </c>
      <c r="L24" s="200"/>
      <c r="M24" s="160">
        <v>49961883.437288314</v>
      </c>
      <c r="N24" s="144">
        <v>2973.9216331719235</v>
      </c>
    </row>
    <row r="25" spans="1:14" x14ac:dyDescent="0.25">
      <c r="A25" s="227">
        <v>69</v>
      </c>
      <c r="B25" s="228" t="s">
        <v>23</v>
      </c>
      <c r="C25" s="140">
        <v>6896</v>
      </c>
      <c r="D25" s="203">
        <v>6269775.133550155</v>
      </c>
      <c r="E25" s="142">
        <v>6249733.1156242955</v>
      </c>
      <c r="F25" s="141">
        <v>6253642.5450608023</v>
      </c>
      <c r="G25" s="468">
        <f t="shared" si="2"/>
        <v>909.19012957513849</v>
      </c>
      <c r="H25" s="142">
        <v>839.84514437707298</v>
      </c>
      <c r="I25" s="143">
        <v>906.85071709118358</v>
      </c>
      <c r="J25" s="165">
        <f t="shared" si="0"/>
        <v>69.344985198065501</v>
      </c>
      <c r="K25" s="166">
        <f t="shared" si="1"/>
        <v>8.2568775520515544E-2</v>
      </c>
      <c r="L25" s="200"/>
      <c r="M25" s="160">
        <v>27081592.127200104</v>
      </c>
      <c r="N25" s="144">
        <v>3927.1450300464189</v>
      </c>
    </row>
    <row r="26" spans="1:14" x14ac:dyDescent="0.25">
      <c r="A26" s="227">
        <v>71</v>
      </c>
      <c r="B26" s="228" t="s">
        <v>24</v>
      </c>
      <c r="C26" s="140">
        <v>6667</v>
      </c>
      <c r="D26" s="203">
        <v>9744573.8749457039</v>
      </c>
      <c r="E26" s="142">
        <v>10567288.569963554</v>
      </c>
      <c r="F26" s="141">
        <v>10364198.580809042</v>
      </c>
      <c r="G26" s="468">
        <f t="shared" si="2"/>
        <v>1461.613000591826</v>
      </c>
      <c r="H26" s="142">
        <v>1569.3264691710745</v>
      </c>
      <c r="I26" s="143">
        <v>1554.5520595183802</v>
      </c>
      <c r="J26" s="165">
        <f t="shared" si="0"/>
        <v>-107.71346857924846</v>
      </c>
      <c r="K26" s="166">
        <f t="shared" si="1"/>
        <v>-6.8636750029548166E-2</v>
      </c>
      <c r="L26" s="200"/>
      <c r="M26" s="160">
        <v>28300726.304417249</v>
      </c>
      <c r="N26" s="144">
        <v>4244.8967008275458</v>
      </c>
    </row>
    <row r="27" spans="1:14" x14ac:dyDescent="0.25">
      <c r="A27" s="227">
        <v>72</v>
      </c>
      <c r="B27" s="228" t="s">
        <v>25</v>
      </c>
      <c r="C27" s="140">
        <v>949</v>
      </c>
      <c r="D27" s="203">
        <v>1472854.6768523881</v>
      </c>
      <c r="E27" s="142">
        <v>1145711.5452063903</v>
      </c>
      <c r="F27" s="141">
        <v>1025010.7506727199</v>
      </c>
      <c r="G27" s="468">
        <f t="shared" si="2"/>
        <v>1552.0070356716419</v>
      </c>
      <c r="H27" s="142">
        <v>1183.3830824092627</v>
      </c>
      <c r="I27" s="143">
        <v>1080.0956276846364</v>
      </c>
      <c r="J27" s="165">
        <f t="shared" si="0"/>
        <v>368.62395326237925</v>
      </c>
      <c r="K27" s="166">
        <f t="shared" si="1"/>
        <v>0.31150010401694578</v>
      </c>
      <c r="L27" s="200"/>
      <c r="M27" s="160">
        <v>3965863.1717045628</v>
      </c>
      <c r="N27" s="144">
        <v>4178.9917510058622</v>
      </c>
    </row>
    <row r="28" spans="1:14" x14ac:dyDescent="0.25">
      <c r="A28" s="227">
        <v>74</v>
      </c>
      <c r="B28" s="228" t="s">
        <v>26</v>
      </c>
      <c r="C28" s="140">
        <v>1103</v>
      </c>
      <c r="D28" s="203">
        <v>1274462.9256191896</v>
      </c>
      <c r="E28" s="142">
        <v>1096992.3729139487</v>
      </c>
      <c r="F28" s="141">
        <v>1047183.73177165</v>
      </c>
      <c r="G28" s="468">
        <f t="shared" si="2"/>
        <v>1155.4514284852128</v>
      </c>
      <c r="H28" s="142">
        <v>1004.6721422610595</v>
      </c>
      <c r="I28" s="143">
        <v>949.39594902234819</v>
      </c>
      <c r="J28" s="165">
        <f t="shared" si="0"/>
        <v>150.77928622415322</v>
      </c>
      <c r="K28" s="166">
        <f t="shared" si="1"/>
        <v>0.15007809999072702</v>
      </c>
      <c r="L28" s="200"/>
      <c r="M28" s="160">
        <v>4839187.277559163</v>
      </c>
      <c r="N28" s="144">
        <v>4387.2958092104836</v>
      </c>
    </row>
    <row r="29" spans="1:14" x14ac:dyDescent="0.25">
      <c r="A29" s="227">
        <v>75</v>
      </c>
      <c r="B29" s="228" t="s">
        <v>27</v>
      </c>
      <c r="C29" s="140">
        <v>19877</v>
      </c>
      <c r="D29" s="203">
        <v>3293010.01246229</v>
      </c>
      <c r="E29" s="142">
        <v>4697199.0532568935</v>
      </c>
      <c r="F29" s="141">
        <v>5699904.4178394768</v>
      </c>
      <c r="G29" s="468">
        <f t="shared" si="2"/>
        <v>165.66936723158878</v>
      </c>
      <c r="H29" s="142">
        <v>230.71484898409688</v>
      </c>
      <c r="I29" s="143">
        <v>286.75878743469724</v>
      </c>
      <c r="J29" s="165">
        <f t="shared" si="0"/>
        <v>-65.045481752508095</v>
      </c>
      <c r="K29" s="166">
        <f t="shared" si="1"/>
        <v>-0.28193019235182243</v>
      </c>
      <c r="L29" s="200"/>
      <c r="M29" s="160">
        <v>42301216.501515448</v>
      </c>
      <c r="N29" s="144">
        <v>2128.1489410633117</v>
      </c>
    </row>
    <row r="30" spans="1:14" x14ac:dyDescent="0.25">
      <c r="A30" s="227">
        <v>77</v>
      </c>
      <c r="B30" s="228" t="s">
        <v>28</v>
      </c>
      <c r="C30" s="140">
        <v>4782</v>
      </c>
      <c r="D30" s="203">
        <v>4891963.189361725</v>
      </c>
      <c r="E30" s="142">
        <v>5548436.4316601548</v>
      </c>
      <c r="F30" s="141">
        <v>5230627.3908882048</v>
      </c>
      <c r="G30" s="468">
        <f t="shared" si="2"/>
        <v>1022.9952298958019</v>
      </c>
      <c r="H30" s="142">
        <v>1115.7997556796643</v>
      </c>
      <c r="I30" s="143">
        <v>1093.8158492028867</v>
      </c>
      <c r="J30" s="165">
        <f t="shared" si="0"/>
        <v>-92.804525783862346</v>
      </c>
      <c r="K30" s="166">
        <f t="shared" si="1"/>
        <v>-8.3173101008014255E-2</v>
      </c>
      <c r="L30" s="200"/>
      <c r="M30" s="160">
        <v>19964509.310914386</v>
      </c>
      <c r="N30" s="144">
        <v>4174.9287559419463</v>
      </c>
    </row>
    <row r="31" spans="1:14" x14ac:dyDescent="0.25">
      <c r="A31" s="227">
        <v>78</v>
      </c>
      <c r="B31" s="228" t="s">
        <v>29</v>
      </c>
      <c r="C31" s="140">
        <v>8042</v>
      </c>
      <c r="D31" s="203">
        <v>-657216.16943649575</v>
      </c>
      <c r="E31" s="142">
        <v>261264.07567993691</v>
      </c>
      <c r="F31" s="141">
        <v>282559.50411091931</v>
      </c>
      <c r="G31" s="468">
        <f t="shared" si="2"/>
        <v>-81.722975557883089</v>
      </c>
      <c r="H31" s="142">
        <v>16.158427714491065</v>
      </c>
      <c r="I31" s="143">
        <v>35.135476760870347</v>
      </c>
      <c r="J31" s="165">
        <f t="shared" si="0"/>
        <v>-97.881403272374158</v>
      </c>
      <c r="K31" s="166">
        <f t="shared" si="1"/>
        <v>-6.0576069034608473</v>
      </c>
      <c r="L31" s="200"/>
      <c r="M31" s="160">
        <v>15564594.720930988</v>
      </c>
      <c r="N31" s="144">
        <v>1935.4134196631419</v>
      </c>
    </row>
    <row r="32" spans="1:14" x14ac:dyDescent="0.25">
      <c r="A32" s="227">
        <v>79</v>
      </c>
      <c r="B32" s="228" t="s">
        <v>30</v>
      </c>
      <c r="C32" s="140">
        <v>6869</v>
      </c>
      <c r="D32" s="203">
        <v>-1305333.5656462903</v>
      </c>
      <c r="E32" s="142">
        <v>-1874233.4753771238</v>
      </c>
      <c r="F32" s="141">
        <v>-1809529.8994195974</v>
      </c>
      <c r="G32" s="468">
        <f t="shared" si="2"/>
        <v>-190.03254704415349</v>
      </c>
      <c r="H32" s="142">
        <v>-289.96818683609314</v>
      </c>
      <c r="I32" s="143">
        <v>-263.43425526562783</v>
      </c>
      <c r="J32" s="165">
        <f t="shared" si="0"/>
        <v>99.93563979193965</v>
      </c>
      <c r="K32" s="166">
        <f t="shared" si="1"/>
        <v>-0.34464346203754098</v>
      </c>
      <c r="L32" s="200"/>
      <c r="M32" s="160">
        <v>13490961.434752902</v>
      </c>
      <c r="N32" s="144">
        <v>1964.0357307836514</v>
      </c>
    </row>
    <row r="33" spans="1:14" x14ac:dyDescent="0.25">
      <c r="A33" s="227">
        <v>81</v>
      </c>
      <c r="B33" s="228" t="s">
        <v>31</v>
      </c>
      <c r="C33" s="140">
        <v>2655</v>
      </c>
      <c r="D33" s="203">
        <v>680044.61277240794</v>
      </c>
      <c r="E33" s="142">
        <v>672726.25358015229</v>
      </c>
      <c r="F33" s="141">
        <v>676601.83571235975</v>
      </c>
      <c r="G33" s="468">
        <f t="shared" si="2"/>
        <v>256.13733061107644</v>
      </c>
      <c r="H33" s="142">
        <v>270.06902206408751</v>
      </c>
      <c r="I33" s="143">
        <v>254.84061608751779</v>
      </c>
      <c r="J33" s="165">
        <f t="shared" si="0"/>
        <v>-13.931691453011069</v>
      </c>
      <c r="K33" s="166">
        <f t="shared" si="1"/>
        <v>-5.158567001329413E-2</v>
      </c>
      <c r="L33" s="200"/>
      <c r="M33" s="160">
        <v>9866610.0623597782</v>
      </c>
      <c r="N33" s="144">
        <v>3716.2373116232689</v>
      </c>
    </row>
    <row r="34" spans="1:14" x14ac:dyDescent="0.25">
      <c r="A34" s="227">
        <v>82</v>
      </c>
      <c r="B34" s="228" t="s">
        <v>32</v>
      </c>
      <c r="C34" s="140">
        <v>9389</v>
      </c>
      <c r="D34" s="203">
        <v>4387817.2797290189</v>
      </c>
      <c r="E34" s="142">
        <v>5356631.7991758026</v>
      </c>
      <c r="F34" s="141">
        <v>5475862.4808009258</v>
      </c>
      <c r="G34" s="468">
        <f t="shared" si="2"/>
        <v>467.33595481190957</v>
      </c>
      <c r="H34" s="142">
        <v>570.42025766064569</v>
      </c>
      <c r="I34" s="143">
        <v>583.22105451069615</v>
      </c>
      <c r="J34" s="165">
        <f t="shared" si="0"/>
        <v>-103.08430284873612</v>
      </c>
      <c r="K34" s="166">
        <f t="shared" si="1"/>
        <v>-0.18071641296803839</v>
      </c>
      <c r="L34" s="200"/>
      <c r="M34" s="160">
        <v>13620155.166376108</v>
      </c>
      <c r="N34" s="144">
        <v>1450.6502467116954</v>
      </c>
    </row>
    <row r="35" spans="1:14" x14ac:dyDescent="0.25">
      <c r="A35" s="227">
        <v>86</v>
      </c>
      <c r="B35" s="228" t="s">
        <v>33</v>
      </c>
      <c r="C35" s="140">
        <v>8175</v>
      </c>
      <c r="D35" s="203">
        <v>6412071.8303772025</v>
      </c>
      <c r="E35" s="142">
        <v>6219983.8524167361</v>
      </c>
      <c r="F35" s="141">
        <v>5718052.0831692517</v>
      </c>
      <c r="G35" s="468">
        <f t="shared" si="2"/>
        <v>784.35129423574347</v>
      </c>
      <c r="H35" s="142">
        <v>751.7745385219248</v>
      </c>
      <c r="I35" s="143">
        <v>699.45591231428159</v>
      </c>
      <c r="J35" s="165">
        <f t="shared" si="0"/>
        <v>32.57675571381867</v>
      </c>
      <c r="K35" s="166">
        <f t="shared" si="1"/>
        <v>4.3333145836341194E-2</v>
      </c>
      <c r="L35" s="200"/>
      <c r="M35" s="160">
        <v>16219684.724521</v>
      </c>
      <c r="N35" s="144">
        <v>1984.0592935193883</v>
      </c>
    </row>
    <row r="36" spans="1:14" x14ac:dyDescent="0.25">
      <c r="A36" s="227">
        <v>90</v>
      </c>
      <c r="B36" s="228" t="s">
        <v>34</v>
      </c>
      <c r="C36" s="140">
        <v>3196</v>
      </c>
      <c r="D36" s="203">
        <v>861677.90728508891</v>
      </c>
      <c r="E36" s="142">
        <v>1111936.1544326143</v>
      </c>
      <c r="F36" s="141">
        <v>1087814.2416584501</v>
      </c>
      <c r="G36" s="468">
        <f t="shared" si="2"/>
        <v>269.6113602268739</v>
      </c>
      <c r="H36" s="142">
        <v>380.52570539193192</v>
      </c>
      <c r="I36" s="143">
        <v>340.36740978049124</v>
      </c>
      <c r="J36" s="165">
        <f t="shared" si="0"/>
        <v>-110.91434516505802</v>
      </c>
      <c r="K36" s="166">
        <f t="shared" si="1"/>
        <v>-0.29147661667381719</v>
      </c>
      <c r="L36" s="200"/>
      <c r="M36" s="160">
        <v>13510337.259199429</v>
      </c>
      <c r="N36" s="144">
        <v>4227.264474092437</v>
      </c>
    </row>
    <row r="37" spans="1:14" x14ac:dyDescent="0.25">
      <c r="A37" s="227">
        <v>91</v>
      </c>
      <c r="B37" s="228" t="s">
        <v>35</v>
      </c>
      <c r="C37" s="140">
        <v>656920</v>
      </c>
      <c r="D37" s="203">
        <v>169973136.51919943</v>
      </c>
      <c r="E37" s="142">
        <v>263063729.75352973</v>
      </c>
      <c r="F37" s="141">
        <v>247075637.27838349</v>
      </c>
      <c r="G37" s="468">
        <f t="shared" si="2"/>
        <v>258.74252042744843</v>
      </c>
      <c r="H37" s="142">
        <v>404.03562344506145</v>
      </c>
      <c r="I37" s="143">
        <v>376.11221652314362</v>
      </c>
      <c r="J37" s="165">
        <f t="shared" si="0"/>
        <v>-145.29310301761302</v>
      </c>
      <c r="K37" s="166">
        <f t="shared" si="1"/>
        <v>-0.35960468480168356</v>
      </c>
      <c r="L37" s="200"/>
      <c r="M37" s="160">
        <v>363213195.88086081</v>
      </c>
      <c r="N37" s="144">
        <v>552.90323917807461</v>
      </c>
    </row>
    <row r="38" spans="1:14" x14ac:dyDescent="0.25">
      <c r="A38" s="227">
        <v>92</v>
      </c>
      <c r="B38" s="228" t="s">
        <v>36</v>
      </c>
      <c r="C38" s="140">
        <v>237231</v>
      </c>
      <c r="D38" s="203">
        <v>186247301.19705227</v>
      </c>
      <c r="E38" s="142">
        <v>223735761.64247742</v>
      </c>
      <c r="F38" s="141">
        <v>209083723.35406959</v>
      </c>
      <c r="G38" s="468">
        <f t="shared" si="2"/>
        <v>785.08837882507885</v>
      </c>
      <c r="H38" s="142">
        <v>950.24486109520842</v>
      </c>
      <c r="I38" s="143">
        <v>881.35076509423129</v>
      </c>
      <c r="J38" s="165">
        <f t="shared" si="0"/>
        <v>-165.15648227012957</v>
      </c>
      <c r="K38" s="166">
        <f t="shared" si="1"/>
        <v>-0.17380413094765682</v>
      </c>
      <c r="L38" s="200"/>
      <c r="M38" s="160">
        <v>280275040.66788429</v>
      </c>
      <c r="N38" s="144">
        <v>1181.443574692533</v>
      </c>
    </row>
    <row r="39" spans="1:14" x14ac:dyDescent="0.25">
      <c r="A39" s="227">
        <v>97</v>
      </c>
      <c r="B39" s="228" t="s">
        <v>37</v>
      </c>
      <c r="C39" s="140">
        <v>2156</v>
      </c>
      <c r="D39" s="203">
        <v>1219641.6624084879</v>
      </c>
      <c r="E39" s="142">
        <v>936840.1578762033</v>
      </c>
      <c r="F39" s="141">
        <v>682230.18531872658</v>
      </c>
      <c r="G39" s="468">
        <f t="shared" si="2"/>
        <v>565.69650390004074</v>
      </c>
      <c r="H39" s="142">
        <v>427.73337563831325</v>
      </c>
      <c r="I39" s="143">
        <v>316.43329560237783</v>
      </c>
      <c r="J39" s="165">
        <f t="shared" si="0"/>
        <v>137.96312826172749</v>
      </c>
      <c r="K39" s="166">
        <f t="shared" si="1"/>
        <v>0.32254468816197224</v>
      </c>
      <c r="L39" s="200"/>
      <c r="M39" s="160">
        <v>7364637.6687677344</v>
      </c>
      <c r="N39" s="144">
        <v>3415.8801803189863</v>
      </c>
    </row>
    <row r="40" spans="1:14" x14ac:dyDescent="0.25">
      <c r="A40" s="227">
        <v>98</v>
      </c>
      <c r="B40" s="228" t="s">
        <v>38</v>
      </c>
      <c r="C40" s="140">
        <v>23251</v>
      </c>
      <c r="D40" s="203">
        <v>19330735.863765519</v>
      </c>
      <c r="E40" s="142">
        <v>18644486.733375791</v>
      </c>
      <c r="F40" s="141">
        <v>19413091.777824737</v>
      </c>
      <c r="G40" s="468">
        <f t="shared" si="2"/>
        <v>831.39374064623109</v>
      </c>
      <c r="H40" s="142">
        <v>811.66314280571987</v>
      </c>
      <c r="I40" s="143">
        <v>834.93577815254127</v>
      </c>
      <c r="J40" s="165">
        <f t="shared" si="0"/>
        <v>19.730597840511223</v>
      </c>
      <c r="K40" s="166">
        <f t="shared" si="1"/>
        <v>2.4308850309880278E-2</v>
      </c>
      <c r="L40" s="200"/>
      <c r="M40" s="160">
        <v>47244182.522268258</v>
      </c>
      <c r="N40" s="144">
        <v>2031.9204559919253</v>
      </c>
    </row>
    <row r="41" spans="1:14" x14ac:dyDescent="0.25">
      <c r="A41" s="227">
        <v>102</v>
      </c>
      <c r="B41" s="228" t="s">
        <v>39</v>
      </c>
      <c r="C41" s="140">
        <v>9937</v>
      </c>
      <c r="D41" s="203">
        <v>9440379.1720622461</v>
      </c>
      <c r="E41" s="142">
        <v>6900297.3951353254</v>
      </c>
      <c r="F41" s="141">
        <v>6597201.6992257778</v>
      </c>
      <c r="G41" s="468">
        <f t="shared" si="2"/>
        <v>950.02306249997446</v>
      </c>
      <c r="H41" s="142">
        <v>682.42300444151408</v>
      </c>
      <c r="I41" s="143">
        <v>663.90275729352697</v>
      </c>
      <c r="J41" s="165">
        <f t="shared" si="0"/>
        <v>267.60005805846038</v>
      </c>
      <c r="K41" s="166">
        <f t="shared" si="1"/>
        <v>0.39213223516323387</v>
      </c>
      <c r="L41" s="200"/>
      <c r="M41" s="160">
        <v>29518654.191595845</v>
      </c>
      <c r="N41" s="144">
        <v>2970.5800736234119</v>
      </c>
    </row>
    <row r="42" spans="1:14" x14ac:dyDescent="0.25">
      <c r="A42" s="227">
        <v>103</v>
      </c>
      <c r="B42" s="228" t="s">
        <v>40</v>
      </c>
      <c r="C42" s="140">
        <v>2174</v>
      </c>
      <c r="D42" s="203">
        <v>1705515.7977478746</v>
      </c>
      <c r="E42" s="142">
        <v>1887039.4421757362</v>
      </c>
      <c r="F42" s="141">
        <v>1891179.5697279191</v>
      </c>
      <c r="G42" s="468">
        <f t="shared" si="2"/>
        <v>784.50588672855315</v>
      </c>
      <c r="H42" s="142">
        <v>873.68235610659417</v>
      </c>
      <c r="I42" s="143">
        <v>869.90780576261227</v>
      </c>
      <c r="J42" s="165">
        <f t="shared" si="0"/>
        <v>-89.17646937804102</v>
      </c>
      <c r="K42" s="166">
        <f t="shared" si="1"/>
        <v>-0.10206966954836957</v>
      </c>
      <c r="L42" s="200"/>
      <c r="M42" s="160">
        <v>5954434.7591528548</v>
      </c>
      <c r="N42" s="144">
        <v>2738.9304319930334</v>
      </c>
    </row>
    <row r="43" spans="1:14" x14ac:dyDescent="0.25">
      <c r="A43" s="227">
        <v>105</v>
      </c>
      <c r="B43" s="228" t="s">
        <v>41</v>
      </c>
      <c r="C43" s="140">
        <v>2199</v>
      </c>
      <c r="D43" s="203">
        <v>2384153.7829387146</v>
      </c>
      <c r="E43" s="142">
        <v>3539716.5373867103</v>
      </c>
      <c r="F43" s="141">
        <v>3538004.9999764254</v>
      </c>
      <c r="G43" s="468">
        <f t="shared" si="2"/>
        <v>1084.1990827370234</v>
      </c>
      <c r="H43" s="142">
        <v>1604.5245736183313</v>
      </c>
      <c r="I43" s="143">
        <v>1608.9154160875059</v>
      </c>
      <c r="J43" s="165">
        <f t="shared" si="0"/>
        <v>-520.32549088130781</v>
      </c>
      <c r="K43" s="166">
        <f t="shared" si="1"/>
        <v>-0.32428639575642787</v>
      </c>
      <c r="L43" s="200"/>
      <c r="M43" s="160">
        <v>12176210.836082686</v>
      </c>
      <c r="N43" s="144">
        <v>5537.1581792099523</v>
      </c>
    </row>
    <row r="44" spans="1:14" x14ac:dyDescent="0.25">
      <c r="A44" s="227">
        <v>106</v>
      </c>
      <c r="B44" s="228" t="s">
        <v>42</v>
      </c>
      <c r="C44" s="140">
        <v>46576</v>
      </c>
      <c r="D44" s="203">
        <v>16459619.081542317</v>
      </c>
      <c r="E44" s="142">
        <v>12300535.505439287</v>
      </c>
      <c r="F44" s="141">
        <v>10299018.797985431</v>
      </c>
      <c r="G44" s="468">
        <f t="shared" si="2"/>
        <v>353.39271473596523</v>
      </c>
      <c r="H44" s="142">
        <v>261.09156014770025</v>
      </c>
      <c r="I44" s="143">
        <v>221.12287010446218</v>
      </c>
      <c r="J44" s="165">
        <f t="shared" si="0"/>
        <v>92.301154588264978</v>
      </c>
      <c r="K44" s="166">
        <f t="shared" si="1"/>
        <v>0.35352025372267853</v>
      </c>
      <c r="L44" s="200"/>
      <c r="M44" s="160">
        <v>68732932.370948583</v>
      </c>
      <c r="N44" s="144">
        <v>1475.7156555081713</v>
      </c>
    </row>
    <row r="45" spans="1:14" x14ac:dyDescent="0.25">
      <c r="A45" s="227">
        <v>108</v>
      </c>
      <c r="B45" s="228" t="s">
        <v>43</v>
      </c>
      <c r="C45" s="140">
        <v>10344</v>
      </c>
      <c r="D45" s="203">
        <v>9178252.2571771294</v>
      </c>
      <c r="E45" s="142">
        <v>9743248.9387833383</v>
      </c>
      <c r="F45" s="141">
        <v>9578638.2397302333</v>
      </c>
      <c r="G45" s="468">
        <f t="shared" si="2"/>
        <v>887.30203568997774</v>
      </c>
      <c r="H45" s="142">
        <v>957.39974272847428</v>
      </c>
      <c r="I45" s="143">
        <v>926.00911056943482</v>
      </c>
      <c r="J45" s="165">
        <f t="shared" si="0"/>
        <v>-70.097707038496537</v>
      </c>
      <c r="K45" s="166">
        <f t="shared" si="1"/>
        <v>-7.3216759844457954E-2</v>
      </c>
      <c r="L45" s="200"/>
      <c r="M45" s="160">
        <v>25141873.475934405</v>
      </c>
      <c r="N45" s="144">
        <v>2430.5755487175566</v>
      </c>
    </row>
    <row r="46" spans="1:14" x14ac:dyDescent="0.25">
      <c r="A46" s="227">
        <v>109</v>
      </c>
      <c r="B46" s="228" t="s">
        <v>44</v>
      </c>
      <c r="C46" s="140">
        <v>67848</v>
      </c>
      <c r="D46" s="203">
        <v>16635357.831170108</v>
      </c>
      <c r="E46" s="142">
        <v>18300143.117022526</v>
      </c>
      <c r="F46" s="141">
        <v>17062511.407531682</v>
      </c>
      <c r="G46" s="468">
        <f t="shared" si="2"/>
        <v>245.18567726639117</v>
      </c>
      <c r="H46" s="142">
        <v>281.86203155616266</v>
      </c>
      <c r="I46" s="143">
        <v>251.48142034447122</v>
      </c>
      <c r="J46" s="165">
        <f t="shared" si="0"/>
        <v>-36.676354289771496</v>
      </c>
      <c r="K46" s="166">
        <f t="shared" si="1"/>
        <v>-0.13012165592960864</v>
      </c>
      <c r="L46" s="200"/>
      <c r="M46" s="160">
        <v>117749269.71586674</v>
      </c>
      <c r="N46" s="144">
        <v>1735.4862297468862</v>
      </c>
    </row>
    <row r="47" spans="1:14" x14ac:dyDescent="0.25">
      <c r="A47" s="227">
        <v>111</v>
      </c>
      <c r="B47" s="228" t="s">
        <v>45</v>
      </c>
      <c r="C47" s="140">
        <v>18497</v>
      </c>
      <c r="D47" s="203">
        <v>12780648.003530137</v>
      </c>
      <c r="E47" s="142">
        <v>11612568.555710174</v>
      </c>
      <c r="F47" s="141">
        <v>11647820.488700271</v>
      </c>
      <c r="G47" s="468">
        <f t="shared" si="2"/>
        <v>690.95788525329169</v>
      </c>
      <c r="H47" s="142">
        <v>627.2862386176231</v>
      </c>
      <c r="I47" s="143">
        <v>629.71403409743584</v>
      </c>
      <c r="J47" s="165">
        <f t="shared" si="0"/>
        <v>63.671646635668594</v>
      </c>
      <c r="K47" s="166">
        <f t="shared" si="1"/>
        <v>0.101503337257939</v>
      </c>
      <c r="L47" s="200"/>
      <c r="M47" s="160">
        <v>53580730.336377166</v>
      </c>
      <c r="N47" s="144">
        <v>2896.7254331176496</v>
      </c>
    </row>
    <row r="48" spans="1:14" x14ac:dyDescent="0.25">
      <c r="A48" s="227">
        <v>139</v>
      </c>
      <c r="B48" s="228" t="s">
        <v>46</v>
      </c>
      <c r="C48" s="140">
        <v>9848</v>
      </c>
      <c r="D48" s="203">
        <v>14023717.122361114</v>
      </c>
      <c r="E48" s="142">
        <v>15123368.978481814</v>
      </c>
      <c r="F48" s="141">
        <v>15379295.800901636</v>
      </c>
      <c r="G48" s="468">
        <f t="shared" si="2"/>
        <v>1424.0167670959702</v>
      </c>
      <c r="H48" s="142">
        <v>1532.9905542731331</v>
      </c>
      <c r="I48" s="143">
        <v>1561.6669172320915</v>
      </c>
      <c r="J48" s="165">
        <f t="shared" si="0"/>
        <v>-108.97378717716288</v>
      </c>
      <c r="K48" s="166">
        <f t="shared" si="1"/>
        <v>-7.1085752533441252E-2</v>
      </c>
      <c r="L48" s="200"/>
      <c r="M48" s="160">
        <v>32753352.685182225</v>
      </c>
      <c r="N48" s="144">
        <v>3325.8887779429556</v>
      </c>
    </row>
    <row r="49" spans="1:14" x14ac:dyDescent="0.25">
      <c r="A49" s="227">
        <v>140</v>
      </c>
      <c r="B49" s="228" t="s">
        <v>47</v>
      </c>
      <c r="C49" s="140">
        <v>21124</v>
      </c>
      <c r="D49" s="203">
        <v>21698585.891391549</v>
      </c>
      <c r="E49" s="142">
        <v>22311886.307700209</v>
      </c>
      <c r="F49" s="141">
        <v>22221213.464200024</v>
      </c>
      <c r="G49" s="468">
        <f t="shared" si="2"/>
        <v>1027.2006197401795</v>
      </c>
      <c r="H49" s="142">
        <v>1046.5167254165976</v>
      </c>
      <c r="I49" s="143">
        <v>1051.9415576690033</v>
      </c>
      <c r="J49" s="165">
        <f t="shared" si="0"/>
        <v>-19.316105676418147</v>
      </c>
      <c r="K49" s="166">
        <f t="shared" si="1"/>
        <v>-1.8457522185064731E-2</v>
      </c>
      <c r="L49" s="200"/>
      <c r="M49" s="160">
        <v>65399020.458419904</v>
      </c>
      <c r="N49" s="144">
        <v>3095.9581735665547</v>
      </c>
    </row>
    <row r="50" spans="1:14" x14ac:dyDescent="0.25">
      <c r="A50" s="227">
        <v>142</v>
      </c>
      <c r="B50" s="228" t="s">
        <v>48</v>
      </c>
      <c r="C50" s="140">
        <v>6625</v>
      </c>
      <c r="D50" s="203">
        <v>3096973.8815915631</v>
      </c>
      <c r="E50" s="142">
        <v>4736703.6750233155</v>
      </c>
      <c r="F50" s="141">
        <v>4638792.2181523331</v>
      </c>
      <c r="G50" s="468">
        <f t="shared" si="2"/>
        <v>467.46775571193405</v>
      </c>
      <c r="H50" s="142">
        <v>682.27119622993439</v>
      </c>
      <c r="I50" s="143">
        <v>700.19505179657858</v>
      </c>
      <c r="J50" s="165">
        <f t="shared" si="0"/>
        <v>-214.80344051800034</v>
      </c>
      <c r="K50" s="166">
        <f t="shared" si="1"/>
        <v>-0.31483586249126772</v>
      </c>
      <c r="L50" s="200"/>
      <c r="M50" s="160">
        <v>19036668.154257402</v>
      </c>
      <c r="N50" s="144">
        <v>2873.459344038853</v>
      </c>
    </row>
    <row r="51" spans="1:14" x14ac:dyDescent="0.25">
      <c r="A51" s="227">
        <v>143</v>
      </c>
      <c r="B51" s="228" t="s">
        <v>49</v>
      </c>
      <c r="C51" s="140">
        <v>6866</v>
      </c>
      <c r="D51" s="203">
        <v>4378563.5672348132</v>
      </c>
      <c r="E51" s="142">
        <v>5042038.5461060368</v>
      </c>
      <c r="F51" s="141">
        <v>4935161.5808712523</v>
      </c>
      <c r="G51" s="468">
        <f t="shared" si="2"/>
        <v>637.71680268494219</v>
      </c>
      <c r="H51" s="142">
        <v>727.54071455083567</v>
      </c>
      <c r="I51" s="143">
        <v>718.78263630516346</v>
      </c>
      <c r="J51" s="165">
        <f t="shared" si="0"/>
        <v>-89.823911865893479</v>
      </c>
      <c r="K51" s="166">
        <f t="shared" si="1"/>
        <v>-0.12346238508637744</v>
      </c>
      <c r="L51" s="200"/>
      <c r="M51" s="160">
        <v>20561398.891038634</v>
      </c>
      <c r="N51" s="144">
        <v>2994.6692238623118</v>
      </c>
    </row>
    <row r="52" spans="1:14" x14ac:dyDescent="0.25">
      <c r="A52" s="227">
        <v>145</v>
      </c>
      <c r="B52" s="228" t="s">
        <v>50</v>
      </c>
      <c r="C52" s="140">
        <v>12294</v>
      </c>
      <c r="D52" s="203">
        <v>15587584.635957731</v>
      </c>
      <c r="E52" s="142">
        <v>16575031.930775352</v>
      </c>
      <c r="F52" s="141">
        <v>15622099.003537659</v>
      </c>
      <c r="G52" s="468">
        <f t="shared" si="2"/>
        <v>1267.9017924156281</v>
      </c>
      <c r="H52" s="142">
        <v>1351.6348569038028</v>
      </c>
      <c r="I52" s="143">
        <v>1270.7092080313696</v>
      </c>
      <c r="J52" s="165">
        <f t="shared" si="0"/>
        <v>-83.733064488174705</v>
      </c>
      <c r="K52" s="166">
        <f t="shared" si="1"/>
        <v>-6.1949471087171047E-2</v>
      </c>
      <c r="L52" s="200"/>
      <c r="M52" s="160">
        <v>34861095.969357461</v>
      </c>
      <c r="N52" s="144">
        <v>2835.6186732843225</v>
      </c>
    </row>
    <row r="53" spans="1:14" x14ac:dyDescent="0.25">
      <c r="A53" s="227">
        <v>146</v>
      </c>
      <c r="B53" s="228" t="s">
        <v>51</v>
      </c>
      <c r="C53" s="140">
        <v>4749</v>
      </c>
      <c r="D53" s="203">
        <v>5653248.1858069748</v>
      </c>
      <c r="E53" s="142">
        <v>7188987.9309304431</v>
      </c>
      <c r="F53" s="141">
        <v>7177553.4382664626</v>
      </c>
      <c r="G53" s="468">
        <f t="shared" si="2"/>
        <v>1190.4081250383185</v>
      </c>
      <c r="H53" s="142">
        <v>1475.2848875406282</v>
      </c>
      <c r="I53" s="143">
        <v>1511.3820674387161</v>
      </c>
      <c r="J53" s="165">
        <f t="shared" si="0"/>
        <v>-284.8767625023097</v>
      </c>
      <c r="K53" s="166">
        <f t="shared" si="1"/>
        <v>-0.19309949211044461</v>
      </c>
      <c r="L53" s="200"/>
      <c r="M53" s="160">
        <v>23340314.747549634</v>
      </c>
      <c r="N53" s="144">
        <v>4914.7851647819825</v>
      </c>
    </row>
    <row r="54" spans="1:14" x14ac:dyDescent="0.25">
      <c r="A54" s="227">
        <v>148</v>
      </c>
      <c r="B54" s="228" t="s">
        <v>52</v>
      </c>
      <c r="C54" s="140">
        <v>6862</v>
      </c>
      <c r="D54" s="203">
        <v>9665237.8810421024</v>
      </c>
      <c r="E54" s="142">
        <v>9380685.4252295345</v>
      </c>
      <c r="F54" s="141">
        <v>8852043.0651196707</v>
      </c>
      <c r="G54" s="468">
        <f t="shared" si="2"/>
        <v>1408.516158706223</v>
      </c>
      <c r="H54" s="142">
        <v>1362.8849351835518</v>
      </c>
      <c r="I54" s="143">
        <v>1290.0091904866906</v>
      </c>
      <c r="J54" s="165">
        <f t="shared" si="0"/>
        <v>45.631223522671235</v>
      </c>
      <c r="K54" s="166">
        <f t="shared" si="1"/>
        <v>3.348134706362843E-2</v>
      </c>
      <c r="L54" s="200"/>
      <c r="M54" s="160">
        <v>27670055.204771057</v>
      </c>
      <c r="N54" s="144">
        <v>4032.3601289377816</v>
      </c>
    </row>
    <row r="55" spans="1:14" x14ac:dyDescent="0.25">
      <c r="A55" s="227">
        <v>149</v>
      </c>
      <c r="B55" s="228" t="s">
        <v>53</v>
      </c>
      <c r="C55" s="140">
        <v>5321</v>
      </c>
      <c r="D55" s="203">
        <v>2324827.912731301</v>
      </c>
      <c r="E55" s="142">
        <v>3291503.5902206013</v>
      </c>
      <c r="F55" s="141">
        <v>3431008.6198541094</v>
      </c>
      <c r="G55" s="468">
        <f t="shared" si="2"/>
        <v>436.91560096434898</v>
      </c>
      <c r="H55" s="142">
        <v>631.0382616464201</v>
      </c>
      <c r="I55" s="143">
        <v>644.80522831311964</v>
      </c>
      <c r="J55" s="165">
        <f t="shared" si="0"/>
        <v>-194.12266068207111</v>
      </c>
      <c r="K55" s="166">
        <f t="shared" si="1"/>
        <v>-0.30762423212752965</v>
      </c>
      <c r="L55" s="200"/>
      <c r="M55" s="160">
        <v>8162206.4144567214</v>
      </c>
      <c r="N55" s="144">
        <v>1533.9609874942157</v>
      </c>
    </row>
    <row r="56" spans="1:14" x14ac:dyDescent="0.25">
      <c r="A56" s="227">
        <v>151</v>
      </c>
      <c r="B56" s="228" t="s">
        <v>54</v>
      </c>
      <c r="C56" s="140">
        <v>1925</v>
      </c>
      <c r="D56" s="203">
        <v>997461.72433209349</v>
      </c>
      <c r="E56" s="142">
        <v>1237170.7509705573</v>
      </c>
      <c r="F56" s="141">
        <v>1245060.9472676925</v>
      </c>
      <c r="G56" s="468">
        <f t="shared" si="2"/>
        <v>518.16193471797067</v>
      </c>
      <c r="H56" s="142">
        <v>647.64662388080887</v>
      </c>
      <c r="I56" s="143">
        <v>646.78490767152857</v>
      </c>
      <c r="J56" s="165">
        <f t="shared" si="0"/>
        <v>-129.48468916283821</v>
      </c>
      <c r="K56" s="166">
        <f t="shared" si="1"/>
        <v>-0.19993108029644915</v>
      </c>
      <c r="L56" s="200"/>
      <c r="M56" s="160">
        <v>8262774.5132813407</v>
      </c>
      <c r="N56" s="144">
        <v>4292.3503965097871</v>
      </c>
    </row>
    <row r="57" spans="1:14" x14ac:dyDescent="0.25">
      <c r="A57" s="227">
        <v>152</v>
      </c>
      <c r="B57" s="228" t="s">
        <v>55</v>
      </c>
      <c r="C57" s="140">
        <v>4471</v>
      </c>
      <c r="D57" s="203">
        <v>4456394.0726611121</v>
      </c>
      <c r="E57" s="142">
        <v>6002815.5026957868</v>
      </c>
      <c r="F57" s="141">
        <v>5902612.1065020459</v>
      </c>
      <c r="G57" s="468">
        <f t="shared" si="2"/>
        <v>996.7331855649993</v>
      </c>
      <c r="H57" s="142">
        <v>1348.1088129491807</v>
      </c>
      <c r="I57" s="143">
        <v>1320.1995317606902</v>
      </c>
      <c r="J57" s="165">
        <f t="shared" si="0"/>
        <v>-351.37562738418137</v>
      </c>
      <c r="K57" s="166">
        <f t="shared" si="1"/>
        <v>-0.26064337241108676</v>
      </c>
      <c r="L57" s="200"/>
      <c r="M57" s="160">
        <v>14828516.849341953</v>
      </c>
      <c r="N57" s="144">
        <v>3316.5996084415015</v>
      </c>
    </row>
    <row r="58" spans="1:14" x14ac:dyDescent="0.25">
      <c r="A58" s="227">
        <v>153</v>
      </c>
      <c r="B58" s="228" t="s">
        <v>56</v>
      </c>
      <c r="C58" s="140">
        <v>26075</v>
      </c>
      <c r="D58" s="203">
        <v>22564629.574195053</v>
      </c>
      <c r="E58" s="142">
        <v>17055464.091103692</v>
      </c>
      <c r="F58" s="141">
        <v>16853905.462688185</v>
      </c>
      <c r="G58" s="468">
        <f t="shared" si="2"/>
        <v>865.37409680517942</v>
      </c>
      <c r="H58" s="142">
        <v>641.37683954376587</v>
      </c>
      <c r="I58" s="143">
        <v>646.36262560645002</v>
      </c>
      <c r="J58" s="165">
        <f t="shared" si="0"/>
        <v>223.99725726141355</v>
      </c>
      <c r="K58" s="166">
        <f t="shared" si="1"/>
        <v>0.34924438091770005</v>
      </c>
      <c r="L58" s="200"/>
      <c r="M58" s="160">
        <v>71172897.029311642</v>
      </c>
      <c r="N58" s="144">
        <v>2729.5454277780113</v>
      </c>
    </row>
    <row r="59" spans="1:14" x14ac:dyDescent="0.25">
      <c r="A59" s="227">
        <v>165</v>
      </c>
      <c r="B59" s="228" t="s">
        <v>57</v>
      </c>
      <c r="C59" s="140">
        <v>16237</v>
      </c>
      <c r="D59" s="203">
        <v>10903060.576343603</v>
      </c>
      <c r="E59" s="142">
        <v>9425852.2893780228</v>
      </c>
      <c r="F59" s="141">
        <v>9442108.0961708929</v>
      </c>
      <c r="G59" s="468">
        <f t="shared" si="2"/>
        <v>671.49476974463289</v>
      </c>
      <c r="H59" s="142">
        <v>569.07934282059625</v>
      </c>
      <c r="I59" s="143">
        <v>581.51802033447643</v>
      </c>
      <c r="J59" s="165">
        <f t="shared" si="0"/>
        <v>102.41542692403664</v>
      </c>
      <c r="K59" s="166">
        <f t="shared" si="1"/>
        <v>0.17996686791761368</v>
      </c>
      <c r="L59" s="200"/>
      <c r="M59" s="160">
        <v>30849771.806506865</v>
      </c>
      <c r="N59" s="144">
        <v>1899.9674697608466</v>
      </c>
    </row>
    <row r="60" spans="1:14" x14ac:dyDescent="0.25">
      <c r="A60" s="227">
        <v>167</v>
      </c>
      <c r="B60" s="228" t="s">
        <v>58</v>
      </c>
      <c r="C60" s="140">
        <v>76935</v>
      </c>
      <c r="D60" s="203">
        <v>56927187.055385381</v>
      </c>
      <c r="E60" s="142">
        <v>48647362.890172496</v>
      </c>
      <c r="F60" s="141">
        <v>47023805.781290404</v>
      </c>
      <c r="G60" s="468">
        <f t="shared" si="2"/>
        <v>739.93874121512158</v>
      </c>
      <c r="H60" s="142">
        <v>610.30382647913814</v>
      </c>
      <c r="I60" s="143">
        <v>611.21473687256002</v>
      </c>
      <c r="J60" s="165">
        <f t="shared" si="0"/>
        <v>129.63491473598344</v>
      </c>
      <c r="K60" s="166">
        <f t="shared" si="1"/>
        <v>0.21241045707324385</v>
      </c>
      <c r="L60" s="200"/>
      <c r="M60" s="160">
        <v>175155530.51631862</v>
      </c>
      <c r="N60" s="144">
        <v>2276.6690130151246</v>
      </c>
    </row>
    <row r="61" spans="1:14" x14ac:dyDescent="0.25">
      <c r="A61" s="227">
        <v>169</v>
      </c>
      <c r="B61" s="228" t="s">
        <v>59</v>
      </c>
      <c r="C61" s="140">
        <v>5061</v>
      </c>
      <c r="D61" s="203">
        <v>2060494.7033041068</v>
      </c>
      <c r="E61" s="142">
        <v>2417189.0515267462</v>
      </c>
      <c r="F61" s="141">
        <v>2679126.0545790736</v>
      </c>
      <c r="G61" s="468">
        <f t="shared" si="2"/>
        <v>407.13193110138445</v>
      </c>
      <c r="H61" s="142">
        <v>471.28177267866937</v>
      </c>
      <c r="I61" s="143">
        <v>529.36693431714559</v>
      </c>
      <c r="J61" s="165">
        <f t="shared" si="0"/>
        <v>-64.149841577284917</v>
      </c>
      <c r="K61" s="166">
        <f t="shared" si="1"/>
        <v>-0.13611780742690369</v>
      </c>
      <c r="L61" s="200"/>
      <c r="M61" s="160">
        <v>10162327.039995519</v>
      </c>
      <c r="N61" s="144">
        <v>2007.9681960078087</v>
      </c>
    </row>
    <row r="62" spans="1:14" x14ac:dyDescent="0.25">
      <c r="A62" s="227">
        <v>171</v>
      </c>
      <c r="B62" s="228" t="s">
        <v>60</v>
      </c>
      <c r="C62" s="140">
        <v>4689</v>
      </c>
      <c r="D62" s="203">
        <v>2426127.3896353357</v>
      </c>
      <c r="E62" s="142">
        <v>3579893.6195715321</v>
      </c>
      <c r="F62" s="141">
        <v>3852551.237621835</v>
      </c>
      <c r="G62" s="468">
        <f t="shared" si="2"/>
        <v>517.40827247501295</v>
      </c>
      <c r="H62" s="142">
        <v>762.77044563265781</v>
      </c>
      <c r="I62" s="143">
        <v>821.61468066151315</v>
      </c>
      <c r="J62" s="165">
        <f t="shared" si="0"/>
        <v>-245.36217315764486</v>
      </c>
      <c r="K62" s="166">
        <f t="shared" si="1"/>
        <v>-0.32167236494609636</v>
      </c>
      <c r="L62" s="200"/>
      <c r="M62" s="160">
        <v>13676613.299441053</v>
      </c>
      <c r="N62" s="144">
        <v>2916.7441457541167</v>
      </c>
    </row>
    <row r="63" spans="1:14" x14ac:dyDescent="0.25">
      <c r="A63" s="227">
        <v>172</v>
      </c>
      <c r="B63" s="228" t="s">
        <v>61</v>
      </c>
      <c r="C63" s="140">
        <v>4297</v>
      </c>
      <c r="D63" s="203">
        <v>1591861.0621433361</v>
      </c>
      <c r="E63" s="142">
        <v>1178613.4367304263</v>
      </c>
      <c r="F63" s="141">
        <v>1163280.3016403448</v>
      </c>
      <c r="G63" s="468">
        <f t="shared" si="2"/>
        <v>370.45870657280335</v>
      </c>
      <c r="H63" s="142">
        <v>261.36873091236356</v>
      </c>
      <c r="I63" s="143">
        <v>270.71917655116238</v>
      </c>
      <c r="J63" s="165">
        <f t="shared" si="0"/>
        <v>109.08997566043979</v>
      </c>
      <c r="K63" s="166">
        <f t="shared" si="1"/>
        <v>0.41737959732075774</v>
      </c>
      <c r="L63" s="200"/>
      <c r="M63" s="160">
        <v>17175373.059714552</v>
      </c>
      <c r="N63" s="144">
        <v>3997.0614521095072</v>
      </c>
    </row>
    <row r="64" spans="1:14" x14ac:dyDescent="0.25">
      <c r="A64" s="227">
        <v>176</v>
      </c>
      <c r="B64" s="228" t="s">
        <v>62</v>
      </c>
      <c r="C64" s="140">
        <v>4527</v>
      </c>
      <c r="D64" s="203">
        <v>3695337.4951764955</v>
      </c>
      <c r="E64" s="142">
        <v>2916784.0016661272</v>
      </c>
      <c r="F64" s="141">
        <v>3115121.7178705949</v>
      </c>
      <c r="G64" s="468">
        <f t="shared" si="2"/>
        <v>816.28837976065734</v>
      </c>
      <c r="H64" s="142">
        <v>646.95427472191898</v>
      </c>
      <c r="I64" s="143">
        <v>688.12054735378729</v>
      </c>
      <c r="J64" s="165">
        <f t="shared" si="0"/>
        <v>169.33410503873836</v>
      </c>
      <c r="K64" s="166">
        <f t="shared" si="1"/>
        <v>0.26174045315880079</v>
      </c>
      <c r="L64" s="200"/>
      <c r="M64" s="160">
        <v>22037016.177472126</v>
      </c>
      <c r="N64" s="144">
        <v>4867.9072625297385</v>
      </c>
    </row>
    <row r="65" spans="1:14" x14ac:dyDescent="0.25">
      <c r="A65" s="227">
        <v>177</v>
      </c>
      <c r="B65" s="228" t="s">
        <v>63</v>
      </c>
      <c r="C65" s="140">
        <v>1800</v>
      </c>
      <c r="D65" s="203">
        <v>809050.24719382985</v>
      </c>
      <c r="E65" s="142">
        <v>972970.04465219448</v>
      </c>
      <c r="F65" s="141">
        <v>885913.54653239786</v>
      </c>
      <c r="G65" s="468">
        <f t="shared" si="2"/>
        <v>449.47235955212767</v>
      </c>
      <c r="H65" s="142">
        <v>554.07613591788595</v>
      </c>
      <c r="I65" s="143">
        <v>492.17419251799879</v>
      </c>
      <c r="J65" s="165">
        <f t="shared" si="0"/>
        <v>-104.60377636575828</v>
      </c>
      <c r="K65" s="166">
        <f t="shared" si="1"/>
        <v>-0.18878953556169861</v>
      </c>
      <c r="L65" s="200"/>
      <c r="M65" s="160">
        <v>4711385.5091260867</v>
      </c>
      <c r="N65" s="144">
        <v>2617.4363939589371</v>
      </c>
    </row>
    <row r="66" spans="1:14" x14ac:dyDescent="0.25">
      <c r="A66" s="227">
        <v>178</v>
      </c>
      <c r="B66" s="228" t="s">
        <v>64</v>
      </c>
      <c r="C66" s="140">
        <v>5932</v>
      </c>
      <c r="D66" s="203">
        <v>3411682.4634562675</v>
      </c>
      <c r="E66" s="142">
        <v>5715236.761136462</v>
      </c>
      <c r="F66" s="141">
        <v>5620550.3731874386</v>
      </c>
      <c r="G66" s="468">
        <f t="shared" si="2"/>
        <v>575.1319055051024</v>
      </c>
      <c r="H66" s="142">
        <v>959.10211752131841</v>
      </c>
      <c r="I66" s="143">
        <v>947.49669136672935</v>
      </c>
      <c r="J66" s="165">
        <f t="shared" si="0"/>
        <v>-383.97021201621601</v>
      </c>
      <c r="K66" s="166">
        <f t="shared" si="1"/>
        <v>-0.40034340973882931</v>
      </c>
      <c r="L66" s="200"/>
      <c r="M66" s="160">
        <v>23882885.701980822</v>
      </c>
      <c r="N66" s="144">
        <v>4026.1101992550271</v>
      </c>
    </row>
    <row r="67" spans="1:14" x14ac:dyDescent="0.25">
      <c r="A67" s="227">
        <v>179</v>
      </c>
      <c r="B67" s="228" t="s">
        <v>65</v>
      </c>
      <c r="C67" s="140">
        <v>143420</v>
      </c>
      <c r="D67" s="203">
        <v>64971719.22560592</v>
      </c>
      <c r="E67" s="142">
        <v>60663680.48845768</v>
      </c>
      <c r="F67" s="141">
        <v>54827759.321079358</v>
      </c>
      <c r="G67" s="468">
        <f t="shared" si="2"/>
        <v>453.0171470199827</v>
      </c>
      <c r="H67" s="142">
        <v>429.52768434289277</v>
      </c>
      <c r="I67" s="143">
        <v>382.28810013303138</v>
      </c>
      <c r="J67" s="165">
        <f t="shared" si="0"/>
        <v>23.489462677089932</v>
      </c>
      <c r="K67" s="166">
        <f t="shared" si="1"/>
        <v>5.4686725753253777E-2</v>
      </c>
      <c r="L67" s="200"/>
      <c r="M67" s="160">
        <v>219235267.85686228</v>
      </c>
      <c r="N67" s="144">
        <v>1528.6240960595612</v>
      </c>
    </row>
    <row r="68" spans="1:14" x14ac:dyDescent="0.25">
      <c r="A68" s="227">
        <v>181</v>
      </c>
      <c r="B68" s="228" t="s">
        <v>66</v>
      </c>
      <c r="C68" s="140">
        <v>1707</v>
      </c>
      <c r="D68" s="203">
        <v>1718490.7702686945</v>
      </c>
      <c r="E68" s="142">
        <v>1561361.5129871347</v>
      </c>
      <c r="F68" s="141">
        <v>1571817.9422293033</v>
      </c>
      <c r="G68" s="468">
        <f t="shared" si="2"/>
        <v>1006.731558446804</v>
      </c>
      <c r="H68" s="142">
        <v>921.73082190224648</v>
      </c>
      <c r="I68" s="143">
        <v>920.80723036280222</v>
      </c>
      <c r="J68" s="165">
        <f t="shared" si="0"/>
        <v>85.000736544557526</v>
      </c>
      <c r="K68" s="166">
        <f t="shared" si="1"/>
        <v>9.2218611469599115E-2</v>
      </c>
      <c r="L68" s="200"/>
      <c r="M68" s="160">
        <v>5632953.5457048248</v>
      </c>
      <c r="N68" s="144">
        <v>3299.9142036935118</v>
      </c>
    </row>
    <row r="69" spans="1:14" x14ac:dyDescent="0.25">
      <c r="A69" s="227">
        <v>182</v>
      </c>
      <c r="B69" s="228" t="s">
        <v>67</v>
      </c>
      <c r="C69" s="140">
        <v>19887</v>
      </c>
      <c r="D69" s="203">
        <v>5245626.7132308222</v>
      </c>
      <c r="E69" s="142">
        <v>3228210.8170835841</v>
      </c>
      <c r="F69" s="141">
        <v>2701447.3228136376</v>
      </c>
      <c r="G69" s="468">
        <f t="shared" si="2"/>
        <v>263.77164545838099</v>
      </c>
      <c r="H69" s="142">
        <v>172.86387172945061</v>
      </c>
      <c r="I69" s="143">
        <v>135.83986135735091</v>
      </c>
      <c r="J69" s="165">
        <f t="shared" si="0"/>
        <v>90.90777372893038</v>
      </c>
      <c r="K69" s="166">
        <f t="shared" si="1"/>
        <v>0.52589226898267216</v>
      </c>
      <c r="L69" s="200"/>
      <c r="M69" s="160">
        <v>46842605.707984462</v>
      </c>
      <c r="N69" s="144">
        <v>2355.4385129976599</v>
      </c>
    </row>
    <row r="70" spans="1:14" x14ac:dyDescent="0.25">
      <c r="A70" s="227">
        <v>186</v>
      </c>
      <c r="B70" s="228" t="s">
        <v>68</v>
      </c>
      <c r="C70" s="140">
        <v>44455</v>
      </c>
      <c r="D70" s="203">
        <v>16942688.640425868</v>
      </c>
      <c r="E70" s="142">
        <v>11243309.541397642</v>
      </c>
      <c r="F70" s="141">
        <v>7870519.299832223</v>
      </c>
      <c r="G70" s="468">
        <f t="shared" si="2"/>
        <v>381.11997841470856</v>
      </c>
      <c r="H70" s="142">
        <v>252.75331326954543</v>
      </c>
      <c r="I70" s="143">
        <v>177.04463614514054</v>
      </c>
      <c r="J70" s="165">
        <f t="shared" si="0"/>
        <v>128.36666514516313</v>
      </c>
      <c r="K70" s="166">
        <f t="shared" si="1"/>
        <v>0.5078733231412409</v>
      </c>
      <c r="L70" s="200"/>
      <c r="M70" s="160">
        <v>43675433.704345591</v>
      </c>
      <c r="N70" s="144">
        <v>982.46392316602385</v>
      </c>
    </row>
    <row r="71" spans="1:14" x14ac:dyDescent="0.25">
      <c r="A71" s="227">
        <v>202</v>
      </c>
      <c r="B71" s="228" t="s">
        <v>69</v>
      </c>
      <c r="C71" s="140">
        <v>34667</v>
      </c>
      <c r="D71" s="203">
        <v>24259630.656939492</v>
      </c>
      <c r="E71" s="142">
        <v>22848201.892275851</v>
      </c>
      <c r="F71" s="141">
        <v>21695894.689445153</v>
      </c>
      <c r="G71" s="468">
        <f t="shared" si="2"/>
        <v>699.79030942797158</v>
      </c>
      <c r="H71" s="142">
        <v>674.69835556223063</v>
      </c>
      <c r="I71" s="143">
        <v>625.83709837727963</v>
      </c>
      <c r="J71" s="165">
        <f t="shared" si="0"/>
        <v>25.091953865740948</v>
      </c>
      <c r="K71" s="166">
        <f t="shared" si="1"/>
        <v>3.7189884425954549E-2</v>
      </c>
      <c r="L71" s="200"/>
      <c r="M71" s="160">
        <v>40377105.380883224</v>
      </c>
      <c r="N71" s="144">
        <v>1164.7129945159149</v>
      </c>
    </row>
    <row r="72" spans="1:14" x14ac:dyDescent="0.25">
      <c r="A72" s="227">
        <v>204</v>
      </c>
      <c r="B72" s="228" t="s">
        <v>70</v>
      </c>
      <c r="C72" s="140">
        <v>2807</v>
      </c>
      <c r="D72" s="203">
        <v>13840.849041815149</v>
      </c>
      <c r="E72" s="142">
        <v>-4203.5530094702262</v>
      </c>
      <c r="F72" s="141">
        <v>-18348.457815932343</v>
      </c>
      <c r="G72" s="468">
        <f t="shared" si="2"/>
        <v>4.9308332888547017</v>
      </c>
      <c r="H72" s="142">
        <v>7.9438713895724167</v>
      </c>
      <c r="I72" s="143">
        <v>-6.5366789511693417</v>
      </c>
      <c r="J72" s="165">
        <f t="shared" si="0"/>
        <v>-3.0130381007177149</v>
      </c>
      <c r="K72" s="166">
        <f t="shared" si="1"/>
        <v>-0.37929089646048431</v>
      </c>
      <c r="L72" s="200"/>
      <c r="M72" s="160">
        <v>12373273.279815001</v>
      </c>
      <c r="N72" s="144">
        <v>4408.0061559725691</v>
      </c>
    </row>
    <row r="73" spans="1:14" x14ac:dyDescent="0.25">
      <c r="A73" s="227">
        <v>205</v>
      </c>
      <c r="B73" s="228" t="s">
        <v>71</v>
      </c>
      <c r="C73" s="140">
        <v>36567</v>
      </c>
      <c r="D73" s="203">
        <v>42272074.369957715</v>
      </c>
      <c r="E73" s="142">
        <v>52407028.281607181</v>
      </c>
      <c r="F73" s="141">
        <v>51394006.400419094</v>
      </c>
      <c r="G73" s="468">
        <f t="shared" si="2"/>
        <v>1156.0170199895456</v>
      </c>
      <c r="H73" s="142">
        <v>1468.9898072471676</v>
      </c>
      <c r="I73" s="143">
        <v>1405.4750567566136</v>
      </c>
      <c r="J73" s="165">
        <f t="shared" si="0"/>
        <v>-312.97278725762203</v>
      </c>
      <c r="K73" s="166">
        <f t="shared" si="1"/>
        <v>-0.21305306933621371</v>
      </c>
      <c r="L73" s="200"/>
      <c r="M73" s="160">
        <v>122724763.0233648</v>
      </c>
      <c r="N73" s="144">
        <v>3356.1616491198292</v>
      </c>
    </row>
    <row r="74" spans="1:14" x14ac:dyDescent="0.25">
      <c r="A74" s="227">
        <v>208</v>
      </c>
      <c r="B74" s="228" t="s">
        <v>72</v>
      </c>
      <c r="C74" s="140">
        <v>12400</v>
      </c>
      <c r="D74" s="203">
        <v>16626004.143338371</v>
      </c>
      <c r="E74" s="142">
        <v>16441334.153195828</v>
      </c>
      <c r="F74" s="141">
        <v>16386583.776772451</v>
      </c>
      <c r="G74" s="468">
        <f t="shared" si="2"/>
        <v>1340.8067857530943</v>
      </c>
      <c r="H74" s="142">
        <v>1324.8739639674059</v>
      </c>
      <c r="I74" s="143">
        <v>1321.4986916751977</v>
      </c>
      <c r="J74" s="165">
        <f t="shared" ref="J74:J137" si="3">G74-H74</f>
        <v>15.932821785688475</v>
      </c>
      <c r="K74" s="166">
        <f t="shared" ref="K74:K137" si="4">J74/H74</f>
        <v>1.2025915082500971E-2</v>
      </c>
      <c r="L74" s="200"/>
      <c r="M74" s="160">
        <v>39220809.519407079</v>
      </c>
      <c r="N74" s="144">
        <v>3162.968509629603</v>
      </c>
    </row>
    <row r="75" spans="1:14" x14ac:dyDescent="0.25">
      <c r="A75" s="227">
        <v>211</v>
      </c>
      <c r="B75" s="228" t="s">
        <v>73</v>
      </c>
      <c r="C75" s="140">
        <v>32214</v>
      </c>
      <c r="D75" s="203">
        <v>29669900.728167921</v>
      </c>
      <c r="E75" s="142">
        <v>32811534.437250428</v>
      </c>
      <c r="F75" s="141">
        <v>31243442.67712944</v>
      </c>
      <c r="G75" s="468">
        <f t="shared" ref="G75:G138" si="5">D75/C75</f>
        <v>921.02504278164531</v>
      </c>
      <c r="H75" s="142">
        <v>1017.5661028512581</v>
      </c>
      <c r="I75" s="143">
        <v>969.87156755228909</v>
      </c>
      <c r="J75" s="165">
        <f t="shared" si="3"/>
        <v>-96.54106006961274</v>
      </c>
      <c r="K75" s="166">
        <f t="shared" si="4"/>
        <v>-9.4874485106275747E-2</v>
      </c>
      <c r="L75" s="200"/>
      <c r="M75" s="160">
        <v>49119059.021650471</v>
      </c>
      <c r="N75" s="144">
        <v>1524.7736705050745</v>
      </c>
    </row>
    <row r="76" spans="1:14" x14ac:dyDescent="0.25">
      <c r="A76" s="227">
        <v>213</v>
      </c>
      <c r="B76" s="228" t="s">
        <v>74</v>
      </c>
      <c r="C76" s="140">
        <v>5312</v>
      </c>
      <c r="D76" s="203">
        <v>1539253.2016334718</v>
      </c>
      <c r="E76" s="142">
        <v>2813766.9108244409</v>
      </c>
      <c r="F76" s="141">
        <v>2952013.9313082686</v>
      </c>
      <c r="G76" s="468">
        <f t="shared" si="5"/>
        <v>289.76905151232523</v>
      </c>
      <c r="H76" s="142">
        <v>529.80043501966134</v>
      </c>
      <c r="I76" s="143">
        <v>555.72551417700834</v>
      </c>
      <c r="J76" s="165">
        <f t="shared" si="3"/>
        <v>-240.0313835073361</v>
      </c>
      <c r="K76" s="166">
        <f t="shared" si="4"/>
        <v>-0.45305999701270222</v>
      </c>
      <c r="L76" s="200"/>
      <c r="M76" s="160">
        <v>19657497.61414668</v>
      </c>
      <c r="N76" s="144">
        <v>3700.5831351932757</v>
      </c>
    </row>
    <row r="77" spans="1:14" x14ac:dyDescent="0.25">
      <c r="A77" s="227">
        <v>214</v>
      </c>
      <c r="B77" s="228" t="s">
        <v>75</v>
      </c>
      <c r="C77" s="140">
        <v>12758</v>
      </c>
      <c r="D77" s="203">
        <v>10151646.070008881</v>
      </c>
      <c r="E77" s="142">
        <v>9070743.3708805759</v>
      </c>
      <c r="F77" s="141">
        <v>8590915.1935345195</v>
      </c>
      <c r="G77" s="468">
        <f t="shared" si="5"/>
        <v>795.7082669704406</v>
      </c>
      <c r="H77" s="142">
        <v>723.95080505412898</v>
      </c>
      <c r="I77" s="143">
        <v>673.37476042753724</v>
      </c>
      <c r="J77" s="165">
        <f t="shared" si="3"/>
        <v>71.757461916311627</v>
      </c>
      <c r="K77" s="166">
        <f t="shared" si="4"/>
        <v>9.9119251495198499E-2</v>
      </c>
      <c r="L77" s="200"/>
      <c r="M77" s="160">
        <v>37409904.730150938</v>
      </c>
      <c r="N77" s="144">
        <v>2932.2703190273505</v>
      </c>
    </row>
    <row r="78" spans="1:14" x14ac:dyDescent="0.25">
      <c r="A78" s="227">
        <v>216</v>
      </c>
      <c r="B78" s="228" t="s">
        <v>76</v>
      </c>
      <c r="C78" s="140">
        <v>1323</v>
      </c>
      <c r="D78" s="203">
        <v>1087021.8021272002</v>
      </c>
      <c r="E78" s="142">
        <v>1370642.0024781828</v>
      </c>
      <c r="F78" s="141">
        <v>1361382.5287605987</v>
      </c>
      <c r="G78" s="468">
        <f t="shared" si="5"/>
        <v>821.6340152133032</v>
      </c>
      <c r="H78" s="142">
        <v>1087.8185959774623</v>
      </c>
      <c r="I78" s="143">
        <v>1029.0117375363559</v>
      </c>
      <c r="J78" s="165">
        <f t="shared" si="3"/>
        <v>-266.18458076415914</v>
      </c>
      <c r="K78" s="166">
        <f t="shared" si="4"/>
        <v>-0.24469574407760356</v>
      </c>
      <c r="L78" s="200"/>
      <c r="M78" s="160">
        <v>6380498.5945718288</v>
      </c>
      <c r="N78" s="144">
        <v>4822.7502604473384</v>
      </c>
    </row>
    <row r="79" spans="1:14" x14ac:dyDescent="0.25">
      <c r="A79" s="227">
        <v>217</v>
      </c>
      <c r="B79" s="228" t="s">
        <v>77</v>
      </c>
      <c r="C79" s="140">
        <v>5426</v>
      </c>
      <c r="D79" s="203">
        <v>4699905.2888560966</v>
      </c>
      <c r="E79" s="142">
        <v>5621493.9803349422</v>
      </c>
      <c r="F79" s="141">
        <v>5619779.6687133173</v>
      </c>
      <c r="G79" s="468">
        <f t="shared" si="5"/>
        <v>866.18232378475795</v>
      </c>
      <c r="H79" s="142">
        <v>1036.0184261583013</v>
      </c>
      <c r="I79" s="143">
        <v>1035.7131715284404</v>
      </c>
      <c r="J79" s="165">
        <f t="shared" si="3"/>
        <v>-169.83610237354333</v>
      </c>
      <c r="K79" s="166">
        <f t="shared" si="4"/>
        <v>-0.16393154608583455</v>
      </c>
      <c r="L79" s="200"/>
      <c r="M79" s="160">
        <v>17096180.652851798</v>
      </c>
      <c r="N79" s="144">
        <v>3150.7889150113892</v>
      </c>
    </row>
    <row r="80" spans="1:14" x14ac:dyDescent="0.25">
      <c r="A80" s="227">
        <v>218</v>
      </c>
      <c r="B80" s="228" t="s">
        <v>78</v>
      </c>
      <c r="C80" s="140">
        <v>1207</v>
      </c>
      <c r="D80" s="203">
        <v>1138827.0499284414</v>
      </c>
      <c r="E80" s="142">
        <v>1060354.7936062256</v>
      </c>
      <c r="F80" s="141">
        <v>1211416.5230579593</v>
      </c>
      <c r="G80" s="468">
        <f t="shared" si="5"/>
        <v>943.51868262505502</v>
      </c>
      <c r="H80" s="142">
        <v>869.65931533241576</v>
      </c>
      <c r="I80" s="143">
        <v>1003.6590911830649</v>
      </c>
      <c r="J80" s="165">
        <f t="shared" si="3"/>
        <v>73.859367292639263</v>
      </c>
      <c r="K80" s="166">
        <f t="shared" si="4"/>
        <v>8.4929081987016375E-2</v>
      </c>
      <c r="L80" s="200"/>
      <c r="M80" s="160">
        <v>5615923.3322024038</v>
      </c>
      <c r="N80" s="144">
        <v>4652.7948071270948</v>
      </c>
    </row>
    <row r="81" spans="1:14" x14ac:dyDescent="0.25">
      <c r="A81" s="227">
        <v>224</v>
      </c>
      <c r="B81" s="228" t="s">
        <v>79</v>
      </c>
      <c r="C81" s="140">
        <v>8696</v>
      </c>
      <c r="D81" s="203">
        <v>3726555.1786936629</v>
      </c>
      <c r="E81" s="142">
        <v>3450400.2754559759</v>
      </c>
      <c r="F81" s="141">
        <v>2962774.4763771202</v>
      </c>
      <c r="G81" s="468">
        <f t="shared" si="5"/>
        <v>428.53670408160798</v>
      </c>
      <c r="H81" s="142">
        <v>380.5060114369798</v>
      </c>
      <c r="I81" s="143">
        <v>340.70543656590621</v>
      </c>
      <c r="J81" s="165">
        <f t="shared" si="3"/>
        <v>48.030692644628175</v>
      </c>
      <c r="K81" s="166">
        <f t="shared" si="4"/>
        <v>0.12622847261529563</v>
      </c>
      <c r="L81" s="200"/>
      <c r="M81" s="160">
        <v>21781183.12725278</v>
      </c>
      <c r="N81" s="144">
        <v>2504.7358701992616</v>
      </c>
    </row>
    <row r="82" spans="1:14" x14ac:dyDescent="0.25">
      <c r="A82" s="227">
        <v>226</v>
      </c>
      <c r="B82" s="228" t="s">
        <v>80</v>
      </c>
      <c r="C82" s="140">
        <v>3858</v>
      </c>
      <c r="D82" s="203">
        <v>4318307.1205870928</v>
      </c>
      <c r="E82" s="142">
        <v>4457473.5750840586</v>
      </c>
      <c r="F82" s="141">
        <v>4587911.7386559537</v>
      </c>
      <c r="G82" s="468">
        <f t="shared" si="5"/>
        <v>1119.3123692553377</v>
      </c>
      <c r="H82" s="142">
        <v>1155.353181722151</v>
      </c>
      <c r="I82" s="143">
        <v>1189.1943335033577</v>
      </c>
      <c r="J82" s="165">
        <f t="shared" si="3"/>
        <v>-36.04081246681335</v>
      </c>
      <c r="K82" s="166">
        <f t="shared" si="4"/>
        <v>-3.1194627787402195E-2</v>
      </c>
      <c r="L82" s="200"/>
      <c r="M82" s="160">
        <v>16932724.27702482</v>
      </c>
      <c r="N82" s="144">
        <v>4388.9902221422553</v>
      </c>
    </row>
    <row r="83" spans="1:14" x14ac:dyDescent="0.25">
      <c r="A83" s="227">
        <v>230</v>
      </c>
      <c r="B83" s="228" t="s">
        <v>81</v>
      </c>
      <c r="C83" s="140">
        <v>2322</v>
      </c>
      <c r="D83" s="203">
        <v>1172894.2700602002</v>
      </c>
      <c r="E83" s="142">
        <v>1536758.618013087</v>
      </c>
      <c r="F83" s="141">
        <v>1515559.6674450533</v>
      </c>
      <c r="G83" s="468">
        <f t="shared" si="5"/>
        <v>505.1224246598623</v>
      </c>
      <c r="H83" s="142">
        <v>657.74229888591174</v>
      </c>
      <c r="I83" s="143">
        <v>652.69580854653464</v>
      </c>
      <c r="J83" s="165">
        <f t="shared" si="3"/>
        <v>-152.61987422604943</v>
      </c>
      <c r="K83" s="166">
        <f t="shared" si="4"/>
        <v>-0.23203597287958824</v>
      </c>
      <c r="L83" s="200"/>
      <c r="M83" s="160">
        <v>8770240.6237318516</v>
      </c>
      <c r="N83" s="144">
        <v>3777.0200791265511</v>
      </c>
    </row>
    <row r="84" spans="1:14" x14ac:dyDescent="0.25">
      <c r="A84" s="227">
        <v>231</v>
      </c>
      <c r="B84" s="228" t="s">
        <v>82</v>
      </c>
      <c r="C84" s="140">
        <v>1278</v>
      </c>
      <c r="D84" s="203">
        <v>-983153.99567008496</v>
      </c>
      <c r="E84" s="142">
        <v>246607.58357386058</v>
      </c>
      <c r="F84" s="141">
        <v>271066.22584726242</v>
      </c>
      <c r="G84" s="468">
        <f t="shared" si="5"/>
        <v>-769.29107642416659</v>
      </c>
      <c r="H84" s="142">
        <v>209.21876648971872</v>
      </c>
      <c r="I84" s="143">
        <v>212.10189815904727</v>
      </c>
      <c r="J84" s="165">
        <f t="shared" si="3"/>
        <v>-978.50984291388534</v>
      </c>
      <c r="K84" s="166">
        <f t="shared" si="4"/>
        <v>-4.6769697543454862</v>
      </c>
      <c r="L84" s="200"/>
      <c r="M84" s="160">
        <v>2734266.6317909155</v>
      </c>
      <c r="N84" s="144">
        <v>2139.4887572698867</v>
      </c>
    </row>
    <row r="85" spans="1:14" x14ac:dyDescent="0.25">
      <c r="A85" s="227">
        <v>232</v>
      </c>
      <c r="B85" s="228" t="s">
        <v>83</v>
      </c>
      <c r="C85" s="140">
        <v>13007</v>
      </c>
      <c r="D85" s="203">
        <v>10225195.614972319</v>
      </c>
      <c r="E85" s="142">
        <v>12801140.396695271</v>
      </c>
      <c r="F85" s="141">
        <v>12486392.487496274</v>
      </c>
      <c r="G85" s="468">
        <f t="shared" si="5"/>
        <v>786.13020796281387</v>
      </c>
      <c r="H85" s="142">
        <v>987.15148740641735</v>
      </c>
      <c r="I85" s="143">
        <v>959.97482028878858</v>
      </c>
      <c r="J85" s="165">
        <f t="shared" si="3"/>
        <v>-201.02127944360348</v>
      </c>
      <c r="K85" s="166">
        <f t="shared" si="4"/>
        <v>-0.20363772126986784</v>
      </c>
      <c r="L85" s="200"/>
      <c r="M85" s="160">
        <v>44917122.091834478</v>
      </c>
      <c r="N85" s="144">
        <v>3453.3037665744969</v>
      </c>
    </row>
    <row r="86" spans="1:14" x14ac:dyDescent="0.25">
      <c r="A86" s="227">
        <v>233</v>
      </c>
      <c r="B86" s="228" t="s">
        <v>84</v>
      </c>
      <c r="C86" s="140">
        <v>15514</v>
      </c>
      <c r="D86" s="203">
        <v>16162667.616233313</v>
      </c>
      <c r="E86" s="142">
        <v>14719202.622059721</v>
      </c>
      <c r="F86" s="141">
        <v>13893847.977830153</v>
      </c>
      <c r="G86" s="468">
        <f t="shared" si="5"/>
        <v>1041.8117581689644</v>
      </c>
      <c r="H86" s="142">
        <v>940.46278342527535</v>
      </c>
      <c r="I86" s="143">
        <v>895.56838841241154</v>
      </c>
      <c r="J86" s="165">
        <f t="shared" si="3"/>
        <v>101.34897474368904</v>
      </c>
      <c r="K86" s="166">
        <f t="shared" si="4"/>
        <v>0.10776500307068423</v>
      </c>
      <c r="L86" s="200"/>
      <c r="M86" s="160">
        <v>56418714.068492189</v>
      </c>
      <c r="N86" s="144">
        <v>3636.6323365020103</v>
      </c>
    </row>
    <row r="87" spans="1:14" x14ac:dyDescent="0.25">
      <c r="A87" s="227">
        <v>235</v>
      </c>
      <c r="B87" s="228" t="s">
        <v>85</v>
      </c>
      <c r="C87" s="140">
        <v>10178</v>
      </c>
      <c r="D87" s="203">
        <v>19153071.130099181</v>
      </c>
      <c r="E87" s="142">
        <v>16681245.648816157</v>
      </c>
      <c r="F87" s="141">
        <v>17296602.249011159</v>
      </c>
      <c r="G87" s="468">
        <f t="shared" si="5"/>
        <v>1881.8108793573572</v>
      </c>
      <c r="H87" s="142">
        <v>1595.9117359811512</v>
      </c>
      <c r="I87" s="143">
        <v>1699.4107141885595</v>
      </c>
      <c r="J87" s="165">
        <f t="shared" si="3"/>
        <v>285.89914337620598</v>
      </c>
      <c r="K87" s="166">
        <f t="shared" si="4"/>
        <v>0.17914470890236167</v>
      </c>
      <c r="L87" s="200"/>
      <c r="M87" s="160">
        <v>3903368.5312287277</v>
      </c>
      <c r="N87" s="144">
        <v>383.51036856246094</v>
      </c>
    </row>
    <row r="88" spans="1:14" x14ac:dyDescent="0.25">
      <c r="A88" s="227">
        <v>236</v>
      </c>
      <c r="B88" s="228" t="s">
        <v>86</v>
      </c>
      <c r="C88" s="140">
        <v>4228</v>
      </c>
      <c r="D88" s="203">
        <v>5301369.5590683026</v>
      </c>
      <c r="E88" s="142">
        <v>6086838.1055158935</v>
      </c>
      <c r="F88" s="141">
        <v>5982918.0348170996</v>
      </c>
      <c r="G88" s="468">
        <f t="shared" si="5"/>
        <v>1253.8717027124651</v>
      </c>
      <c r="H88" s="142">
        <v>1436.2008291191801</v>
      </c>
      <c r="I88" s="143">
        <v>1415.0704907325212</v>
      </c>
      <c r="J88" s="165">
        <f t="shared" si="3"/>
        <v>-182.32912640671498</v>
      </c>
      <c r="K88" s="166">
        <f t="shared" si="4"/>
        <v>-0.12695238904613165</v>
      </c>
      <c r="L88" s="200"/>
      <c r="M88" s="160">
        <v>14094122.502086669</v>
      </c>
      <c r="N88" s="144">
        <v>3333.5199863024291</v>
      </c>
    </row>
    <row r="89" spans="1:14" x14ac:dyDescent="0.25">
      <c r="A89" s="227">
        <v>239</v>
      </c>
      <c r="B89" s="228" t="s">
        <v>87</v>
      </c>
      <c r="C89" s="140">
        <v>2155</v>
      </c>
      <c r="D89" s="203">
        <v>459234.85889145662</v>
      </c>
      <c r="E89" s="142">
        <v>2061661.6260082098</v>
      </c>
      <c r="F89" s="141">
        <v>2114040.4249171684</v>
      </c>
      <c r="G89" s="468">
        <f t="shared" si="5"/>
        <v>213.10202268745087</v>
      </c>
      <c r="H89" s="142">
        <v>957.44994246320641</v>
      </c>
      <c r="I89" s="143">
        <v>980.99323662049585</v>
      </c>
      <c r="J89" s="165">
        <f t="shared" si="3"/>
        <v>-744.3479197757556</v>
      </c>
      <c r="K89" s="166">
        <f t="shared" si="4"/>
        <v>-0.77742750483726719</v>
      </c>
      <c r="L89" s="200"/>
      <c r="M89" s="160">
        <v>8552259.7821832132</v>
      </c>
      <c r="N89" s="144">
        <v>3968.5660242149479</v>
      </c>
    </row>
    <row r="90" spans="1:14" x14ac:dyDescent="0.25">
      <c r="A90" s="227">
        <v>240</v>
      </c>
      <c r="B90" s="228" t="s">
        <v>88</v>
      </c>
      <c r="C90" s="140">
        <v>20437</v>
      </c>
      <c r="D90" s="203">
        <v>-1490748.2767293812</v>
      </c>
      <c r="E90" s="142">
        <v>2540801.4992338917</v>
      </c>
      <c r="F90" s="141">
        <v>2707249.7096565836</v>
      </c>
      <c r="G90" s="468">
        <f t="shared" si="5"/>
        <v>-72.943596258226805</v>
      </c>
      <c r="H90" s="142">
        <v>124.61616182580089</v>
      </c>
      <c r="I90" s="143">
        <v>132.46805840664402</v>
      </c>
      <c r="J90" s="165">
        <f t="shared" si="3"/>
        <v>-197.55975808402769</v>
      </c>
      <c r="K90" s="166">
        <f t="shared" si="4"/>
        <v>-1.5853461957863346</v>
      </c>
      <c r="L90" s="200"/>
      <c r="M90" s="160">
        <v>55454198.390964895</v>
      </c>
      <c r="N90" s="144">
        <v>2713.4216563568475</v>
      </c>
    </row>
    <row r="91" spans="1:14" x14ac:dyDescent="0.25">
      <c r="A91" s="227">
        <v>241</v>
      </c>
      <c r="B91" s="228" t="s">
        <v>89</v>
      </c>
      <c r="C91" s="140">
        <v>7984</v>
      </c>
      <c r="D91" s="203">
        <v>2816269.4641747642</v>
      </c>
      <c r="E91" s="142">
        <v>3921527.1713828696</v>
      </c>
      <c r="F91" s="141">
        <v>3695813.8383278237</v>
      </c>
      <c r="G91" s="468">
        <f t="shared" si="5"/>
        <v>352.73916134453458</v>
      </c>
      <c r="H91" s="142">
        <v>465.87001144575009</v>
      </c>
      <c r="I91" s="143">
        <v>462.90253486069935</v>
      </c>
      <c r="J91" s="165">
        <f t="shared" si="3"/>
        <v>-113.13085010121551</v>
      </c>
      <c r="K91" s="166">
        <f t="shared" si="4"/>
        <v>-0.24283780308187844</v>
      </c>
      <c r="L91" s="200"/>
      <c r="M91" s="160">
        <v>15995595.772903925</v>
      </c>
      <c r="N91" s="144">
        <v>2003.4563843817541</v>
      </c>
    </row>
    <row r="92" spans="1:14" x14ac:dyDescent="0.25">
      <c r="A92" s="227">
        <v>244</v>
      </c>
      <c r="B92" s="228" t="s">
        <v>90</v>
      </c>
      <c r="C92" s="140">
        <v>18796</v>
      </c>
      <c r="D92" s="203">
        <v>22036648.033828206</v>
      </c>
      <c r="E92" s="142">
        <v>17492103.663122103</v>
      </c>
      <c r="F92" s="141">
        <v>17122994.80909536</v>
      </c>
      <c r="G92" s="468">
        <f t="shared" si="5"/>
        <v>1172.4115787310175</v>
      </c>
      <c r="H92" s="142">
        <v>917.6694330241595</v>
      </c>
      <c r="I92" s="143">
        <v>910.99142419107045</v>
      </c>
      <c r="J92" s="165">
        <f t="shared" si="3"/>
        <v>254.74214570685797</v>
      </c>
      <c r="K92" s="166">
        <f t="shared" si="4"/>
        <v>0.2775968519157937</v>
      </c>
      <c r="L92" s="200"/>
      <c r="M92" s="160">
        <v>33273701.760906938</v>
      </c>
      <c r="N92" s="144">
        <v>1770.2544031127334</v>
      </c>
    </row>
    <row r="93" spans="1:14" x14ac:dyDescent="0.25">
      <c r="A93" s="227">
        <v>245</v>
      </c>
      <c r="B93" s="228" t="s">
        <v>91</v>
      </c>
      <c r="C93" s="140">
        <v>37105</v>
      </c>
      <c r="D93" s="203">
        <v>15925439.845403856</v>
      </c>
      <c r="E93" s="142">
        <v>31561071.891889505</v>
      </c>
      <c r="F93" s="141">
        <v>30477356.803789854</v>
      </c>
      <c r="G93" s="468">
        <f t="shared" si="5"/>
        <v>429.1992951193601</v>
      </c>
      <c r="H93" s="142">
        <v>862.63004694487256</v>
      </c>
      <c r="I93" s="143">
        <v>821.38139883546296</v>
      </c>
      <c r="J93" s="165">
        <f t="shared" si="3"/>
        <v>-433.43075182551246</v>
      </c>
      <c r="K93" s="166">
        <f t="shared" si="4"/>
        <v>-0.50245264857231597</v>
      </c>
      <c r="L93" s="200"/>
      <c r="M93" s="160">
        <v>40343077.106603689</v>
      </c>
      <c r="N93" s="144">
        <v>1087.2679451988597</v>
      </c>
    </row>
    <row r="94" spans="1:14" x14ac:dyDescent="0.25">
      <c r="A94" s="227">
        <v>249</v>
      </c>
      <c r="B94" s="228" t="s">
        <v>92</v>
      </c>
      <c r="C94" s="140">
        <v>9486</v>
      </c>
      <c r="D94" s="203">
        <v>6977831.690240873</v>
      </c>
      <c r="E94" s="142">
        <v>10383079.73734884</v>
      </c>
      <c r="F94" s="141">
        <v>9999726.3035727665</v>
      </c>
      <c r="G94" s="468">
        <f t="shared" si="5"/>
        <v>735.59263021725417</v>
      </c>
      <c r="H94" s="142">
        <v>1083.9337694864896</v>
      </c>
      <c r="I94" s="143">
        <v>1054.1562622362183</v>
      </c>
      <c r="J94" s="165">
        <f t="shared" si="3"/>
        <v>-348.34113926923544</v>
      </c>
      <c r="K94" s="166">
        <f t="shared" si="4"/>
        <v>-0.32136754945300855</v>
      </c>
      <c r="L94" s="200"/>
      <c r="M94" s="160">
        <v>30870618.580668002</v>
      </c>
      <c r="N94" s="144">
        <v>3254.3346595686276</v>
      </c>
    </row>
    <row r="95" spans="1:14" x14ac:dyDescent="0.25">
      <c r="A95" s="227">
        <v>250</v>
      </c>
      <c r="B95" s="228" t="s">
        <v>93</v>
      </c>
      <c r="C95" s="140">
        <v>1822</v>
      </c>
      <c r="D95" s="203">
        <v>1291484.7093908009</v>
      </c>
      <c r="E95" s="142">
        <v>1624748.113235119</v>
      </c>
      <c r="F95" s="141">
        <v>1483245.5353238897</v>
      </c>
      <c r="G95" s="468">
        <f t="shared" si="5"/>
        <v>708.82805125730022</v>
      </c>
      <c r="H95" s="142">
        <v>879.16581406976877</v>
      </c>
      <c r="I95" s="143">
        <v>814.07548590773308</v>
      </c>
      <c r="J95" s="165">
        <f t="shared" si="3"/>
        <v>-170.33776281246855</v>
      </c>
      <c r="K95" s="166">
        <f t="shared" si="4"/>
        <v>-0.19374930199339041</v>
      </c>
      <c r="L95" s="200"/>
      <c r="M95" s="160">
        <v>7215406.6619469319</v>
      </c>
      <c r="N95" s="144">
        <v>3960.1573336701053</v>
      </c>
    </row>
    <row r="96" spans="1:14" x14ac:dyDescent="0.25">
      <c r="A96" s="227">
        <v>256</v>
      </c>
      <c r="B96" s="228" t="s">
        <v>94</v>
      </c>
      <c r="C96" s="140">
        <v>1597</v>
      </c>
      <c r="D96" s="203">
        <v>2417286.8039496737</v>
      </c>
      <c r="E96" s="142">
        <v>2544039.192186723</v>
      </c>
      <c r="F96" s="141">
        <v>2620342.2955756425</v>
      </c>
      <c r="G96" s="468">
        <f t="shared" si="5"/>
        <v>1513.6423318407474</v>
      </c>
      <c r="H96" s="142">
        <v>1620.2725060655746</v>
      </c>
      <c r="I96" s="143">
        <v>1640.7904167662132</v>
      </c>
      <c r="J96" s="165">
        <f t="shared" si="3"/>
        <v>-106.63017422482721</v>
      </c>
      <c r="K96" s="166">
        <f t="shared" si="4"/>
        <v>-6.5810025057915625E-2</v>
      </c>
      <c r="L96" s="200"/>
      <c r="M96" s="160">
        <v>7783928.2901768759</v>
      </c>
      <c r="N96" s="144">
        <v>4874.0941078126962</v>
      </c>
    </row>
    <row r="97" spans="1:14" x14ac:dyDescent="0.25">
      <c r="A97" s="227">
        <v>257</v>
      </c>
      <c r="B97" s="228" t="s">
        <v>95</v>
      </c>
      <c r="C97" s="140">
        <v>40082</v>
      </c>
      <c r="D97" s="203">
        <v>36435392.143133841</v>
      </c>
      <c r="E97" s="142">
        <v>23987952.090783555</v>
      </c>
      <c r="F97" s="141">
        <v>23532837.963903561</v>
      </c>
      <c r="G97" s="468">
        <f t="shared" si="5"/>
        <v>909.02130989306522</v>
      </c>
      <c r="H97" s="142">
        <v>598.3033803398921</v>
      </c>
      <c r="I97" s="143">
        <v>587.11735851263813</v>
      </c>
      <c r="J97" s="165">
        <f t="shared" si="3"/>
        <v>310.71792955317312</v>
      </c>
      <c r="K97" s="166">
        <f t="shared" si="4"/>
        <v>0.51933172996057009</v>
      </c>
      <c r="L97" s="200"/>
      <c r="M97" s="160">
        <v>34670987.33280009</v>
      </c>
      <c r="N97" s="144">
        <v>865.0014303877075</v>
      </c>
    </row>
    <row r="98" spans="1:14" x14ac:dyDescent="0.25">
      <c r="A98" s="227">
        <v>260</v>
      </c>
      <c r="B98" s="228" t="s">
        <v>96</v>
      </c>
      <c r="C98" s="140">
        <v>9933</v>
      </c>
      <c r="D98" s="203">
        <v>14175044.02619</v>
      </c>
      <c r="E98" s="142">
        <v>15278451.70770504</v>
      </c>
      <c r="F98" s="141">
        <v>15455347.445703756</v>
      </c>
      <c r="G98" s="468">
        <f t="shared" si="5"/>
        <v>1427.0657430977549</v>
      </c>
      <c r="H98" s="142">
        <v>1555.0143670296022</v>
      </c>
      <c r="I98" s="143">
        <v>1555.9596743887805</v>
      </c>
      <c r="J98" s="165">
        <f t="shared" si="3"/>
        <v>-127.94862393184735</v>
      </c>
      <c r="K98" s="166">
        <f t="shared" si="4"/>
        <v>-8.228131305066691E-2</v>
      </c>
      <c r="L98" s="200"/>
      <c r="M98" s="160">
        <v>43722788.061003283</v>
      </c>
      <c r="N98" s="144">
        <v>4401.7706695865581</v>
      </c>
    </row>
    <row r="99" spans="1:14" x14ac:dyDescent="0.25">
      <c r="A99" s="227">
        <v>261</v>
      </c>
      <c r="B99" s="228" t="s">
        <v>97</v>
      </c>
      <c r="C99" s="140">
        <v>6436</v>
      </c>
      <c r="D99" s="203">
        <v>10612379.845338434</v>
      </c>
      <c r="E99" s="142">
        <v>9205529.2478470523</v>
      </c>
      <c r="F99" s="141">
        <v>9034726.9966533184</v>
      </c>
      <c r="G99" s="468">
        <f t="shared" si="5"/>
        <v>1648.9092363794957</v>
      </c>
      <c r="H99" s="142">
        <v>1431.8281926424877</v>
      </c>
      <c r="I99" s="143">
        <v>1403.7798316739152</v>
      </c>
      <c r="J99" s="165">
        <f t="shared" si="3"/>
        <v>217.08104373700803</v>
      </c>
      <c r="K99" s="166">
        <f t="shared" si="4"/>
        <v>0.15161109751329702</v>
      </c>
      <c r="L99" s="200"/>
      <c r="M99" s="160">
        <v>25449558.975652795</v>
      </c>
      <c r="N99" s="144">
        <v>3954.2509284730882</v>
      </c>
    </row>
    <row r="100" spans="1:14" x14ac:dyDescent="0.25">
      <c r="A100" s="227">
        <v>263</v>
      </c>
      <c r="B100" s="228" t="s">
        <v>98</v>
      </c>
      <c r="C100" s="140">
        <v>7854</v>
      </c>
      <c r="D100" s="203">
        <v>9369420.9720786549</v>
      </c>
      <c r="E100" s="142">
        <v>7144036.310361878</v>
      </c>
      <c r="F100" s="141">
        <v>7525402.8626173008</v>
      </c>
      <c r="G100" s="468">
        <f t="shared" si="5"/>
        <v>1192.9489396586014</v>
      </c>
      <c r="H100" s="142">
        <v>918.0104800562616</v>
      </c>
      <c r="I100" s="143">
        <v>958.16181087564314</v>
      </c>
      <c r="J100" s="165">
        <f t="shared" si="3"/>
        <v>274.93845960233978</v>
      </c>
      <c r="K100" s="166">
        <f t="shared" si="4"/>
        <v>0.29949381360601657</v>
      </c>
      <c r="L100" s="200"/>
      <c r="M100" s="160">
        <v>34158172.658283398</v>
      </c>
      <c r="N100" s="144">
        <v>4349.1434502525335</v>
      </c>
    </row>
    <row r="101" spans="1:14" x14ac:dyDescent="0.25">
      <c r="A101" s="227">
        <v>265</v>
      </c>
      <c r="B101" s="228" t="s">
        <v>99</v>
      </c>
      <c r="C101" s="140">
        <v>1107</v>
      </c>
      <c r="D101" s="203">
        <v>1444585.5348395491</v>
      </c>
      <c r="E101" s="142">
        <v>1112225.2704968897</v>
      </c>
      <c r="F101" s="141">
        <v>1233979.2911711205</v>
      </c>
      <c r="G101" s="468">
        <f t="shared" si="5"/>
        <v>1304.9553160248863</v>
      </c>
      <c r="H101" s="142">
        <v>1016.9722407379311</v>
      </c>
      <c r="I101" s="143">
        <v>1114.7057734156463</v>
      </c>
      <c r="J101" s="165">
        <f t="shared" si="3"/>
        <v>287.98307528695523</v>
      </c>
      <c r="K101" s="166">
        <f t="shared" si="4"/>
        <v>0.28317692828861302</v>
      </c>
      <c r="L101" s="200"/>
      <c r="M101" s="160">
        <v>5396780.1892222883</v>
      </c>
      <c r="N101" s="144">
        <v>4875.1401889993567</v>
      </c>
    </row>
    <row r="102" spans="1:14" x14ac:dyDescent="0.25">
      <c r="A102" s="227">
        <v>271</v>
      </c>
      <c r="B102" s="228" t="s">
        <v>100</v>
      </c>
      <c r="C102" s="140">
        <v>7013</v>
      </c>
      <c r="D102" s="203">
        <v>4496956.5612738691</v>
      </c>
      <c r="E102" s="142">
        <v>3263374.7398891491</v>
      </c>
      <c r="F102" s="141">
        <v>2734349.1951781237</v>
      </c>
      <c r="G102" s="468">
        <f t="shared" si="5"/>
        <v>641.23150738255652</v>
      </c>
      <c r="H102" s="142">
        <v>450.18818478385128</v>
      </c>
      <c r="I102" s="143">
        <v>389.89721876203106</v>
      </c>
      <c r="J102" s="165">
        <f t="shared" si="3"/>
        <v>191.04332259870523</v>
      </c>
      <c r="K102" s="166">
        <f t="shared" si="4"/>
        <v>0.42436325309255019</v>
      </c>
      <c r="L102" s="200"/>
      <c r="M102" s="160">
        <v>20670520.657257952</v>
      </c>
      <c r="N102" s="144">
        <v>2947.4576725022034</v>
      </c>
    </row>
    <row r="103" spans="1:14" x14ac:dyDescent="0.25">
      <c r="A103" s="227">
        <v>272</v>
      </c>
      <c r="B103" s="228" t="s">
        <v>101</v>
      </c>
      <c r="C103" s="140">
        <v>47772</v>
      </c>
      <c r="D103" s="203">
        <v>33204520.550417505</v>
      </c>
      <c r="E103" s="142">
        <v>28421828.549070634</v>
      </c>
      <c r="F103" s="141">
        <v>24250749.375039227</v>
      </c>
      <c r="G103" s="468">
        <f t="shared" si="5"/>
        <v>695.06239115836695</v>
      </c>
      <c r="H103" s="142">
        <v>593.63622098866767</v>
      </c>
      <c r="I103" s="143">
        <v>507.63521257303915</v>
      </c>
      <c r="J103" s="165">
        <f t="shared" si="3"/>
        <v>101.42617016969928</v>
      </c>
      <c r="K103" s="166">
        <f t="shared" si="4"/>
        <v>0.17085576415936971</v>
      </c>
      <c r="L103" s="200"/>
      <c r="M103" s="160">
        <v>108324381.11419889</v>
      </c>
      <c r="N103" s="144">
        <v>2267.5287012098906</v>
      </c>
    </row>
    <row r="104" spans="1:14" x14ac:dyDescent="0.25">
      <c r="A104" s="227">
        <v>273</v>
      </c>
      <c r="B104" s="228" t="s">
        <v>102</v>
      </c>
      <c r="C104" s="140">
        <v>3925</v>
      </c>
      <c r="D104" s="203">
        <v>6217644.1423018109</v>
      </c>
      <c r="E104" s="142">
        <v>5596395.9969811793</v>
      </c>
      <c r="F104" s="141">
        <v>5501625.0463871267</v>
      </c>
      <c r="G104" s="468">
        <f t="shared" si="5"/>
        <v>1584.1131572743468</v>
      </c>
      <c r="H104" s="142">
        <v>1429.9205087850135</v>
      </c>
      <c r="I104" s="143">
        <v>1401.6879099075481</v>
      </c>
      <c r="J104" s="165">
        <f t="shared" si="3"/>
        <v>154.19264848933335</v>
      </c>
      <c r="K104" s="166">
        <f t="shared" si="4"/>
        <v>0.10783302116587518</v>
      </c>
      <c r="L104" s="200"/>
      <c r="M104" s="160">
        <v>17324004.441426944</v>
      </c>
      <c r="N104" s="144">
        <v>4413.7590933571828</v>
      </c>
    </row>
    <row r="105" spans="1:14" x14ac:dyDescent="0.25">
      <c r="A105" s="227">
        <v>275</v>
      </c>
      <c r="B105" s="228" t="s">
        <v>103</v>
      </c>
      <c r="C105" s="140">
        <v>2593</v>
      </c>
      <c r="D105" s="203">
        <v>3173584.4706272632</v>
      </c>
      <c r="E105" s="142">
        <v>3555914.9244261319</v>
      </c>
      <c r="F105" s="141">
        <v>3282233.6884003798</v>
      </c>
      <c r="G105" s="468">
        <f t="shared" si="5"/>
        <v>1223.9045393857552</v>
      </c>
      <c r="H105" s="142">
        <v>1383.125693955315</v>
      </c>
      <c r="I105" s="143">
        <v>1265.8055103742306</v>
      </c>
      <c r="J105" s="165">
        <f t="shared" si="3"/>
        <v>-159.22115456955976</v>
      </c>
      <c r="K105" s="166">
        <f t="shared" si="4"/>
        <v>-0.11511690894428844</v>
      </c>
      <c r="L105" s="200"/>
      <c r="M105" s="160">
        <v>10307874.498032652</v>
      </c>
      <c r="N105" s="144">
        <v>3975.2697639925382</v>
      </c>
    </row>
    <row r="106" spans="1:14" x14ac:dyDescent="0.25">
      <c r="A106" s="227">
        <v>276</v>
      </c>
      <c r="B106" s="228" t="s">
        <v>104</v>
      </c>
      <c r="C106" s="140">
        <v>14857</v>
      </c>
      <c r="D106" s="203">
        <v>19622161.778319862</v>
      </c>
      <c r="E106" s="142">
        <v>16303741.863007426</v>
      </c>
      <c r="F106" s="141">
        <v>15988999.702345032</v>
      </c>
      <c r="G106" s="468">
        <f t="shared" si="5"/>
        <v>1320.7351267631327</v>
      </c>
      <c r="H106" s="142">
        <v>1111.7344593799169</v>
      </c>
      <c r="I106" s="143">
        <v>1076.1930202830338</v>
      </c>
      <c r="J106" s="165">
        <f t="shared" si="3"/>
        <v>209.00066738321584</v>
      </c>
      <c r="K106" s="166">
        <f t="shared" si="4"/>
        <v>0.18799513284834982</v>
      </c>
      <c r="L106" s="200"/>
      <c r="M106" s="160">
        <v>27598178.813507542</v>
      </c>
      <c r="N106" s="144">
        <v>1857.5875892513659</v>
      </c>
    </row>
    <row r="107" spans="1:14" x14ac:dyDescent="0.25">
      <c r="A107" s="227">
        <v>280</v>
      </c>
      <c r="B107" s="228" t="s">
        <v>105</v>
      </c>
      <c r="C107" s="140">
        <v>2068</v>
      </c>
      <c r="D107" s="203">
        <v>2451649.8848622828</v>
      </c>
      <c r="E107" s="142">
        <v>2621721.91631913</v>
      </c>
      <c r="F107" s="141">
        <v>2287605.7133463151</v>
      </c>
      <c r="G107" s="468">
        <f t="shared" si="5"/>
        <v>1185.5173524479123</v>
      </c>
      <c r="H107" s="142">
        <v>1184.6198821659236</v>
      </c>
      <c r="I107" s="143">
        <v>1106.192317865723</v>
      </c>
      <c r="J107" s="165">
        <f t="shared" si="3"/>
        <v>0.89747028198871703</v>
      </c>
      <c r="K107" s="166">
        <f t="shared" si="4"/>
        <v>7.5760190716013412E-4</v>
      </c>
      <c r="L107" s="200"/>
      <c r="M107" s="160">
        <v>7450883.4266641969</v>
      </c>
      <c r="N107" s="144">
        <v>3602.9416956790119</v>
      </c>
    </row>
    <row r="108" spans="1:14" x14ac:dyDescent="0.25">
      <c r="A108" s="227">
        <v>284</v>
      </c>
      <c r="B108" s="228" t="s">
        <v>106</v>
      </c>
      <c r="C108" s="140">
        <v>2292</v>
      </c>
      <c r="D108" s="203">
        <v>4480492.6351841781</v>
      </c>
      <c r="E108" s="142">
        <v>4386602.6938553005</v>
      </c>
      <c r="F108" s="141">
        <v>4202848.3601474892</v>
      </c>
      <c r="G108" s="468">
        <f t="shared" si="5"/>
        <v>1954.8397186667444</v>
      </c>
      <c r="H108" s="142">
        <v>1834.1050147710735</v>
      </c>
      <c r="I108" s="143">
        <v>1833.7034730137389</v>
      </c>
      <c r="J108" s="165">
        <f t="shared" si="3"/>
        <v>120.73470389567092</v>
      </c>
      <c r="K108" s="166">
        <f t="shared" si="4"/>
        <v>6.58275850746423E-2</v>
      </c>
      <c r="L108" s="200"/>
      <c r="M108" s="160">
        <v>9361770.8668090925</v>
      </c>
      <c r="N108" s="144">
        <v>4084.5422630057124</v>
      </c>
    </row>
    <row r="109" spans="1:14" x14ac:dyDescent="0.25">
      <c r="A109" s="227">
        <v>285</v>
      </c>
      <c r="B109" s="228" t="s">
        <v>107</v>
      </c>
      <c r="C109" s="140">
        <v>51668</v>
      </c>
      <c r="D109" s="203">
        <v>24449809.907886833</v>
      </c>
      <c r="E109" s="142">
        <v>19053259.430603925</v>
      </c>
      <c r="F109" s="141">
        <v>19968639.437388185</v>
      </c>
      <c r="G109" s="468">
        <f t="shared" si="5"/>
        <v>473.20991538063856</v>
      </c>
      <c r="H109" s="142">
        <v>379.27147229627485</v>
      </c>
      <c r="I109" s="143">
        <v>386.47982188952903</v>
      </c>
      <c r="J109" s="165">
        <f t="shared" si="3"/>
        <v>93.938443084363712</v>
      </c>
      <c r="K109" s="166">
        <f t="shared" si="4"/>
        <v>0.2476812783086991</v>
      </c>
      <c r="L109" s="200"/>
      <c r="M109" s="160">
        <v>131296981.93307813</v>
      </c>
      <c r="N109" s="144">
        <v>2541.1663298962244</v>
      </c>
    </row>
    <row r="110" spans="1:14" x14ac:dyDescent="0.25">
      <c r="A110" s="227">
        <v>286</v>
      </c>
      <c r="B110" s="228" t="s">
        <v>108</v>
      </c>
      <c r="C110" s="140">
        <v>81187</v>
      </c>
      <c r="D110" s="203">
        <v>17729829.305981018</v>
      </c>
      <c r="E110" s="142">
        <v>17497096.763254654</v>
      </c>
      <c r="F110" s="141">
        <v>15995673.785234936</v>
      </c>
      <c r="G110" s="468">
        <f t="shared" si="5"/>
        <v>218.38261428530453</v>
      </c>
      <c r="H110" s="142">
        <v>504.19235546644967</v>
      </c>
      <c r="I110" s="143">
        <v>197.02259949542335</v>
      </c>
      <c r="J110" s="165">
        <f t="shared" si="3"/>
        <v>-285.80974118114511</v>
      </c>
      <c r="K110" s="166">
        <f t="shared" si="4"/>
        <v>-0.56686647086652164</v>
      </c>
      <c r="L110" s="200"/>
      <c r="M110" s="160">
        <v>176753966.37117261</v>
      </c>
      <c r="N110" s="144">
        <v>2177.1215388075998</v>
      </c>
    </row>
    <row r="111" spans="1:14" x14ac:dyDescent="0.25">
      <c r="A111" s="227">
        <v>287</v>
      </c>
      <c r="B111" s="228" t="s">
        <v>109</v>
      </c>
      <c r="C111" s="140">
        <v>6404</v>
      </c>
      <c r="D111" s="203">
        <v>6621535.4382065758</v>
      </c>
      <c r="E111" s="142">
        <v>9262808.9388878532</v>
      </c>
      <c r="F111" s="141">
        <v>8553600.3110223208</v>
      </c>
      <c r="G111" s="468">
        <f t="shared" si="5"/>
        <v>1033.9686817936565</v>
      </c>
      <c r="H111" s="142">
        <v>1386.2265675964793</v>
      </c>
      <c r="I111" s="143">
        <v>1335.6652578111057</v>
      </c>
      <c r="J111" s="165">
        <f t="shared" si="3"/>
        <v>-352.25788580282278</v>
      </c>
      <c r="K111" s="166">
        <f t="shared" si="4"/>
        <v>-0.25411277927935555</v>
      </c>
      <c r="L111" s="200"/>
      <c r="M111" s="160">
        <v>23497572.745960359</v>
      </c>
      <c r="N111" s="144">
        <v>3669.2024900000561</v>
      </c>
    </row>
    <row r="112" spans="1:14" x14ac:dyDescent="0.25">
      <c r="A112" s="227">
        <v>288</v>
      </c>
      <c r="B112" s="228" t="s">
        <v>110</v>
      </c>
      <c r="C112" s="140">
        <v>6416</v>
      </c>
      <c r="D112" s="203">
        <v>5721446.4310425557</v>
      </c>
      <c r="E112" s="142">
        <v>6902080.8950449862</v>
      </c>
      <c r="F112" s="141">
        <v>6755228.9689970575</v>
      </c>
      <c r="G112" s="468">
        <f t="shared" si="5"/>
        <v>891.74663825476239</v>
      </c>
      <c r="H112" s="142">
        <v>1064.0470534671113</v>
      </c>
      <c r="I112" s="143">
        <v>1052.8723455419354</v>
      </c>
      <c r="J112" s="165">
        <f t="shared" si="3"/>
        <v>-172.30041521234887</v>
      </c>
      <c r="K112" s="166">
        <f t="shared" si="4"/>
        <v>-0.1619293194327468</v>
      </c>
      <c r="L112" s="200"/>
      <c r="M112" s="160">
        <v>19359281.985938061</v>
      </c>
      <c r="N112" s="144">
        <v>3017.3444491798723</v>
      </c>
    </row>
    <row r="113" spans="1:14" x14ac:dyDescent="0.25">
      <c r="A113" s="227">
        <v>290</v>
      </c>
      <c r="B113" s="228" t="s">
        <v>111</v>
      </c>
      <c r="C113" s="140">
        <v>8042</v>
      </c>
      <c r="D113" s="203">
        <v>6257404.3833497781</v>
      </c>
      <c r="E113" s="142">
        <v>7361328.7604226582</v>
      </c>
      <c r="F113" s="141">
        <v>7425751.2571311602</v>
      </c>
      <c r="G113" s="468">
        <f t="shared" si="5"/>
        <v>778.09057241355117</v>
      </c>
      <c r="H113" s="142">
        <v>921.56239249224814</v>
      </c>
      <c r="I113" s="143">
        <v>923.37120829783146</v>
      </c>
      <c r="J113" s="165">
        <f t="shared" si="3"/>
        <v>-143.47182007869696</v>
      </c>
      <c r="K113" s="166">
        <f t="shared" si="4"/>
        <v>-0.15568324103449543</v>
      </c>
      <c r="L113" s="200"/>
      <c r="M113" s="160">
        <v>36064843.918718226</v>
      </c>
      <c r="N113" s="144">
        <v>4484.5615417456138</v>
      </c>
    </row>
    <row r="114" spans="1:14" x14ac:dyDescent="0.25">
      <c r="A114" s="227">
        <v>291</v>
      </c>
      <c r="B114" s="228" t="s">
        <v>112</v>
      </c>
      <c r="C114" s="140">
        <v>2161</v>
      </c>
      <c r="D114" s="203">
        <v>2113148.0113333836</v>
      </c>
      <c r="E114" s="142">
        <v>2301004.1819899739</v>
      </c>
      <c r="F114" s="141">
        <v>2186350.7597072083</v>
      </c>
      <c r="G114" s="468">
        <f t="shared" si="5"/>
        <v>977.85655313900213</v>
      </c>
      <c r="H114" s="142">
        <v>1078.57666913002</v>
      </c>
      <c r="I114" s="143">
        <v>1011.7310317941732</v>
      </c>
      <c r="J114" s="165">
        <f t="shared" si="3"/>
        <v>-100.72011599101791</v>
      </c>
      <c r="K114" s="166">
        <f t="shared" si="4"/>
        <v>-9.3382435272087574E-2</v>
      </c>
      <c r="L114" s="200"/>
      <c r="M114" s="160">
        <v>9277591.8722359315</v>
      </c>
      <c r="N114" s="144">
        <v>4293.1938325941373</v>
      </c>
    </row>
    <row r="115" spans="1:14" x14ac:dyDescent="0.25">
      <c r="A115" s="227">
        <v>297</v>
      </c>
      <c r="B115" s="228" t="s">
        <v>113</v>
      </c>
      <c r="C115" s="140">
        <v>120210</v>
      </c>
      <c r="D115" s="203">
        <v>34625688.542536899</v>
      </c>
      <c r="E115" s="142">
        <v>45605077.61915499</v>
      </c>
      <c r="F115" s="141">
        <v>42723167.701881625</v>
      </c>
      <c r="G115" s="468">
        <f t="shared" si="5"/>
        <v>288.04332869592298</v>
      </c>
      <c r="H115" s="142">
        <v>372.23407885496204</v>
      </c>
      <c r="I115" s="143">
        <v>355.40443974612447</v>
      </c>
      <c r="J115" s="165">
        <f t="shared" si="3"/>
        <v>-84.190750159039055</v>
      </c>
      <c r="K115" s="166">
        <f t="shared" si="4"/>
        <v>-0.22617690034727661</v>
      </c>
      <c r="L115" s="200"/>
      <c r="M115" s="160">
        <v>242335264.54867804</v>
      </c>
      <c r="N115" s="144">
        <v>2015.9326557580737</v>
      </c>
    </row>
    <row r="116" spans="1:14" x14ac:dyDescent="0.25">
      <c r="A116" s="227">
        <v>300</v>
      </c>
      <c r="B116" s="228" t="s">
        <v>114</v>
      </c>
      <c r="C116" s="140">
        <v>3534</v>
      </c>
      <c r="D116" s="203">
        <v>6260041.1383495042</v>
      </c>
      <c r="E116" s="142">
        <v>6742737.3074215595</v>
      </c>
      <c r="F116" s="141">
        <v>6549735.6602287488</v>
      </c>
      <c r="G116" s="468">
        <f t="shared" si="5"/>
        <v>1771.3755343377204</v>
      </c>
      <c r="H116" s="142">
        <v>1894.9647163049121</v>
      </c>
      <c r="I116" s="143">
        <v>1853.3490832565785</v>
      </c>
      <c r="J116" s="165">
        <f t="shared" si="3"/>
        <v>-123.58918196719173</v>
      </c>
      <c r="K116" s="166">
        <f t="shared" si="4"/>
        <v>-6.5219780032730393E-2</v>
      </c>
      <c r="L116" s="200"/>
      <c r="M116" s="160">
        <v>15707163.580818249</v>
      </c>
      <c r="N116" s="144">
        <v>4444.585053994977</v>
      </c>
    </row>
    <row r="117" spans="1:14" x14ac:dyDescent="0.25">
      <c r="A117" s="227">
        <v>301</v>
      </c>
      <c r="B117" s="228" t="s">
        <v>115</v>
      </c>
      <c r="C117" s="140">
        <v>20456</v>
      </c>
      <c r="D117" s="203">
        <v>15458376.457918398</v>
      </c>
      <c r="E117" s="142">
        <v>16343555.604800079</v>
      </c>
      <c r="F117" s="141">
        <v>15857438.04696225</v>
      </c>
      <c r="G117" s="468">
        <f t="shared" si="5"/>
        <v>755.68911116143909</v>
      </c>
      <c r="H117" s="142">
        <v>800.66990637466188</v>
      </c>
      <c r="I117" s="143">
        <v>775.19740159181902</v>
      </c>
      <c r="J117" s="165">
        <f t="shared" si="3"/>
        <v>-44.980795213222791</v>
      </c>
      <c r="K117" s="166">
        <f t="shared" si="4"/>
        <v>-5.6178950720017044E-2</v>
      </c>
      <c r="L117" s="200"/>
      <c r="M117" s="160">
        <v>71947338.849817008</v>
      </c>
      <c r="N117" s="144">
        <v>3517.1753446332132</v>
      </c>
    </row>
    <row r="118" spans="1:14" x14ac:dyDescent="0.25">
      <c r="A118" s="227">
        <v>304</v>
      </c>
      <c r="B118" s="228" t="s">
        <v>116</v>
      </c>
      <c r="C118" s="140">
        <v>962</v>
      </c>
      <c r="D118" s="203">
        <v>-264494.30949944054</v>
      </c>
      <c r="E118" s="142">
        <v>-224429.85670775268</v>
      </c>
      <c r="F118" s="141">
        <v>-166469.46312348984</v>
      </c>
      <c r="G118" s="468">
        <f t="shared" si="5"/>
        <v>-274.94210966677809</v>
      </c>
      <c r="H118" s="142">
        <v>-213.67240822011718</v>
      </c>
      <c r="I118" s="143">
        <v>-173.04517996204765</v>
      </c>
      <c r="J118" s="165">
        <f t="shared" si="3"/>
        <v>-61.269701446660918</v>
      </c>
      <c r="K118" s="166">
        <f t="shared" si="4"/>
        <v>0.28674596761011467</v>
      </c>
      <c r="L118" s="200"/>
      <c r="M118" s="160">
        <v>2345470.0433920552</v>
      </c>
      <c r="N118" s="144">
        <v>2438.1185482245896</v>
      </c>
    </row>
    <row r="119" spans="1:14" x14ac:dyDescent="0.25">
      <c r="A119" s="227">
        <v>305</v>
      </c>
      <c r="B119" s="228" t="s">
        <v>117</v>
      </c>
      <c r="C119" s="140">
        <v>15213</v>
      </c>
      <c r="D119" s="203">
        <v>16993058.772791214</v>
      </c>
      <c r="E119" s="142">
        <v>19321860.305107761</v>
      </c>
      <c r="F119" s="141">
        <v>20060332.788923211</v>
      </c>
      <c r="G119" s="468">
        <f t="shared" si="5"/>
        <v>1117.0090562539417</v>
      </c>
      <c r="H119" s="142">
        <v>1245.8149809444396</v>
      </c>
      <c r="I119" s="143">
        <v>1318.6309596347342</v>
      </c>
      <c r="J119" s="165">
        <f t="shared" si="3"/>
        <v>-128.80592469049793</v>
      </c>
      <c r="K119" s="166">
        <f t="shared" si="4"/>
        <v>-0.10339089404178739</v>
      </c>
      <c r="L119" s="200"/>
      <c r="M119" s="160">
        <v>54079271.663117349</v>
      </c>
      <c r="N119" s="144">
        <v>3554.8065248877506</v>
      </c>
    </row>
    <row r="120" spans="1:14" x14ac:dyDescent="0.25">
      <c r="A120" s="227">
        <v>309</v>
      </c>
      <c r="B120" s="228" t="s">
        <v>118</v>
      </c>
      <c r="C120" s="140">
        <v>6552</v>
      </c>
      <c r="D120" s="203">
        <v>4174368.1910753329</v>
      </c>
      <c r="E120" s="142">
        <v>5208635.8288456826</v>
      </c>
      <c r="F120" s="141">
        <v>5338752.1418367345</v>
      </c>
      <c r="G120" s="468">
        <f t="shared" si="5"/>
        <v>637.11358227645496</v>
      </c>
      <c r="H120" s="142">
        <v>783.41648791906005</v>
      </c>
      <c r="I120" s="143">
        <v>814.82786047569209</v>
      </c>
      <c r="J120" s="165">
        <f t="shared" si="3"/>
        <v>-146.30290564260508</v>
      </c>
      <c r="K120" s="166">
        <f t="shared" si="4"/>
        <v>-0.1867498423874385</v>
      </c>
      <c r="L120" s="200"/>
      <c r="M120" s="160">
        <v>24066923.486539792</v>
      </c>
      <c r="N120" s="144">
        <v>3673.2178703510062</v>
      </c>
    </row>
    <row r="121" spans="1:14" x14ac:dyDescent="0.25">
      <c r="A121" s="227">
        <v>312</v>
      </c>
      <c r="B121" s="228" t="s">
        <v>119</v>
      </c>
      <c r="C121" s="140">
        <v>1288</v>
      </c>
      <c r="D121" s="203">
        <v>850650.41643574624</v>
      </c>
      <c r="E121" s="142">
        <v>714932.40673620929</v>
      </c>
      <c r="F121" s="141">
        <v>788121.91207473725</v>
      </c>
      <c r="G121" s="468">
        <f t="shared" si="5"/>
        <v>660.44286990352964</v>
      </c>
      <c r="H121" s="142">
        <v>510.83571951569036</v>
      </c>
      <c r="I121" s="143">
        <v>611.89589446796367</v>
      </c>
      <c r="J121" s="165">
        <f t="shared" si="3"/>
        <v>149.60715038783928</v>
      </c>
      <c r="K121" s="166">
        <f t="shared" si="4"/>
        <v>0.29286744186502428</v>
      </c>
      <c r="L121" s="200"/>
      <c r="M121" s="160">
        <v>5018972.5662360247</v>
      </c>
      <c r="N121" s="144">
        <v>3896.7178309285905</v>
      </c>
    </row>
    <row r="122" spans="1:14" x14ac:dyDescent="0.25">
      <c r="A122" s="227">
        <v>316</v>
      </c>
      <c r="B122" s="228" t="s">
        <v>120</v>
      </c>
      <c r="C122" s="140">
        <v>4326</v>
      </c>
      <c r="D122" s="203">
        <v>996995.28031529638</v>
      </c>
      <c r="E122" s="142">
        <v>400805.21360764327</v>
      </c>
      <c r="F122" s="141">
        <v>-51953.824469349813</v>
      </c>
      <c r="G122" s="468">
        <f t="shared" si="5"/>
        <v>230.46585305485354</v>
      </c>
      <c r="H122" s="142">
        <v>102.65885658983883</v>
      </c>
      <c r="I122" s="143">
        <v>-12.009668162124321</v>
      </c>
      <c r="J122" s="165">
        <f t="shared" si="3"/>
        <v>127.80699646501471</v>
      </c>
      <c r="K122" s="166">
        <f t="shared" si="4"/>
        <v>1.2449680496214004</v>
      </c>
      <c r="L122" s="200"/>
      <c r="M122" s="160">
        <v>9194613.210075723</v>
      </c>
      <c r="N122" s="144">
        <v>2125.4307004335928</v>
      </c>
    </row>
    <row r="123" spans="1:14" x14ac:dyDescent="0.25">
      <c r="A123" s="227">
        <v>317</v>
      </c>
      <c r="B123" s="228" t="s">
        <v>121</v>
      </c>
      <c r="C123" s="140">
        <v>2538</v>
      </c>
      <c r="D123" s="203">
        <v>5398621.9839742593</v>
      </c>
      <c r="E123" s="142">
        <v>5555617.0869518379</v>
      </c>
      <c r="F123" s="141">
        <v>5374647.7433774406</v>
      </c>
      <c r="G123" s="468">
        <f t="shared" si="5"/>
        <v>2127.1166209512448</v>
      </c>
      <c r="H123" s="142">
        <v>2170.5295850874068</v>
      </c>
      <c r="I123" s="143">
        <v>2117.6705056648702</v>
      </c>
      <c r="J123" s="165">
        <f t="shared" si="3"/>
        <v>-43.412964136161918</v>
      </c>
      <c r="K123" s="166">
        <f t="shared" si="4"/>
        <v>-2.0001093020998232E-2</v>
      </c>
      <c r="L123" s="200"/>
      <c r="M123" s="160">
        <v>12418002.834477181</v>
      </c>
      <c r="N123" s="144">
        <v>4892.8301160272576</v>
      </c>
    </row>
    <row r="124" spans="1:14" x14ac:dyDescent="0.25">
      <c r="A124" s="227">
        <v>320</v>
      </c>
      <c r="B124" s="228" t="s">
        <v>122</v>
      </c>
      <c r="C124" s="140">
        <v>7191</v>
      </c>
      <c r="D124" s="203">
        <v>6623995.1269699438</v>
      </c>
      <c r="E124" s="142">
        <v>7652624.7767350096</v>
      </c>
      <c r="F124" s="141">
        <v>7377118.6400346663</v>
      </c>
      <c r="G124" s="468">
        <f t="shared" si="5"/>
        <v>921.15076164232289</v>
      </c>
      <c r="H124" s="142">
        <v>1031.1119144395786</v>
      </c>
      <c r="I124" s="143">
        <v>1025.8821638207019</v>
      </c>
      <c r="J124" s="165">
        <f t="shared" si="3"/>
        <v>-109.96115279725575</v>
      </c>
      <c r="K124" s="166">
        <f t="shared" si="4"/>
        <v>-0.10664327630916855</v>
      </c>
      <c r="L124" s="200"/>
      <c r="M124" s="160">
        <v>30208435.641680159</v>
      </c>
      <c r="N124" s="144">
        <v>4200.8671452760618</v>
      </c>
    </row>
    <row r="125" spans="1:14" x14ac:dyDescent="0.25">
      <c r="A125" s="227">
        <v>322</v>
      </c>
      <c r="B125" s="228" t="s">
        <v>123</v>
      </c>
      <c r="C125" s="140">
        <v>6609</v>
      </c>
      <c r="D125" s="203">
        <v>9988689.2164659426</v>
      </c>
      <c r="E125" s="142">
        <v>9818441.8993939199</v>
      </c>
      <c r="F125" s="141">
        <v>9435237.5485853404</v>
      </c>
      <c r="G125" s="468">
        <f t="shared" si="5"/>
        <v>1511.3767917182543</v>
      </c>
      <c r="H125" s="142">
        <v>1478.4867452555484</v>
      </c>
      <c r="I125" s="143">
        <v>1427.6346722023513</v>
      </c>
      <c r="J125" s="165">
        <f t="shared" si="3"/>
        <v>32.890046462705868</v>
      </c>
      <c r="K125" s="166">
        <f t="shared" si="4"/>
        <v>2.2245749965801014E-2</v>
      </c>
      <c r="L125" s="200"/>
      <c r="M125" s="160">
        <v>24818358.706509329</v>
      </c>
      <c r="N125" s="144">
        <v>3755.2366025887923</v>
      </c>
    </row>
    <row r="126" spans="1:14" x14ac:dyDescent="0.25">
      <c r="A126" s="227">
        <v>398</v>
      </c>
      <c r="B126" s="228" t="s">
        <v>124</v>
      </c>
      <c r="C126" s="140">
        <v>119984</v>
      </c>
      <c r="D126" s="203">
        <v>90733916.599301741</v>
      </c>
      <c r="E126" s="142">
        <v>99308597.136170596</v>
      </c>
      <c r="F126" s="141">
        <v>97448719.416495979</v>
      </c>
      <c r="G126" s="468">
        <f t="shared" si="5"/>
        <v>756.21680056759021</v>
      </c>
      <c r="H126" s="142">
        <v>785.03326390327538</v>
      </c>
      <c r="I126" s="143">
        <v>812.18095259781285</v>
      </c>
      <c r="J126" s="165">
        <f t="shared" si="3"/>
        <v>-28.816463335685171</v>
      </c>
      <c r="K126" s="166">
        <f t="shared" si="4"/>
        <v>-3.6707315040902105E-2</v>
      </c>
      <c r="L126" s="200"/>
      <c r="M126" s="160">
        <v>247790436.4977735</v>
      </c>
      <c r="N126" s="144">
        <v>2065.1956635699216</v>
      </c>
    </row>
    <row r="127" spans="1:14" x14ac:dyDescent="0.25">
      <c r="A127" s="227">
        <v>399</v>
      </c>
      <c r="B127" s="228" t="s">
        <v>125</v>
      </c>
      <c r="C127" s="140">
        <v>7996</v>
      </c>
      <c r="D127" s="203">
        <v>6989868.033271594</v>
      </c>
      <c r="E127" s="142">
        <v>7147116.139288811</v>
      </c>
      <c r="F127" s="141">
        <v>6911357.121748386</v>
      </c>
      <c r="G127" s="468">
        <f t="shared" si="5"/>
        <v>874.17058945367603</v>
      </c>
      <c r="H127" s="142">
        <v>878.83168325272777</v>
      </c>
      <c r="I127" s="143">
        <v>864.35181612661154</v>
      </c>
      <c r="J127" s="165">
        <f t="shared" si="3"/>
        <v>-4.6610937990517414</v>
      </c>
      <c r="K127" s="166">
        <f t="shared" si="4"/>
        <v>-5.303738915966391E-3</v>
      </c>
      <c r="L127" s="200"/>
      <c r="M127" s="160">
        <v>19123553.017062351</v>
      </c>
      <c r="N127" s="144">
        <v>2391.6399471063469</v>
      </c>
    </row>
    <row r="128" spans="1:14" x14ac:dyDescent="0.25">
      <c r="A128" s="227">
        <v>400</v>
      </c>
      <c r="B128" s="228" t="s">
        <v>126</v>
      </c>
      <c r="C128" s="140">
        <v>8468</v>
      </c>
      <c r="D128" s="203">
        <v>10801345.212702911</v>
      </c>
      <c r="E128" s="142">
        <v>10349130.826156728</v>
      </c>
      <c r="F128" s="141">
        <v>9880100.9986683037</v>
      </c>
      <c r="G128" s="468">
        <f t="shared" si="5"/>
        <v>1275.5485607821104</v>
      </c>
      <c r="H128" s="142">
        <v>1206.2229364852064</v>
      </c>
      <c r="I128" s="143">
        <v>1166.7573215243629</v>
      </c>
      <c r="J128" s="165">
        <f t="shared" si="3"/>
        <v>69.325624296903925</v>
      </c>
      <c r="K128" s="166">
        <f t="shared" si="4"/>
        <v>5.7473309617963944E-2</v>
      </c>
      <c r="L128" s="200"/>
      <c r="M128" s="160">
        <v>25528898.685218841</v>
      </c>
      <c r="N128" s="144">
        <v>3014.7494904604205</v>
      </c>
    </row>
    <row r="129" spans="1:14" x14ac:dyDescent="0.25">
      <c r="A129" s="227">
        <v>402</v>
      </c>
      <c r="B129" s="228" t="s">
        <v>127</v>
      </c>
      <c r="C129" s="140">
        <v>9358</v>
      </c>
      <c r="D129" s="203">
        <v>7085083.3619382288</v>
      </c>
      <c r="E129" s="142">
        <v>9589302.9941163398</v>
      </c>
      <c r="F129" s="141">
        <v>9143732.7318238281</v>
      </c>
      <c r="G129" s="468">
        <f t="shared" si="5"/>
        <v>757.11512737104385</v>
      </c>
      <c r="H129" s="142">
        <v>1005.9260519466061</v>
      </c>
      <c r="I129" s="143">
        <v>977.10330538831249</v>
      </c>
      <c r="J129" s="165">
        <f t="shared" si="3"/>
        <v>-248.81092457556224</v>
      </c>
      <c r="K129" s="166">
        <f t="shared" si="4"/>
        <v>-0.24734514440110053</v>
      </c>
      <c r="L129" s="200"/>
      <c r="M129" s="160">
        <v>33402875.28881377</v>
      </c>
      <c r="N129" s="144">
        <v>3569.4459594799923</v>
      </c>
    </row>
    <row r="130" spans="1:14" x14ac:dyDescent="0.25">
      <c r="A130" s="227">
        <v>403</v>
      </c>
      <c r="B130" s="228" t="s">
        <v>128</v>
      </c>
      <c r="C130" s="140">
        <v>2925</v>
      </c>
      <c r="D130" s="203">
        <v>3449405.953883945</v>
      </c>
      <c r="E130" s="142">
        <v>3769942.5311039439</v>
      </c>
      <c r="F130" s="141">
        <v>3726358.5635111737</v>
      </c>
      <c r="G130" s="468">
        <f t="shared" si="5"/>
        <v>1179.2840867979298</v>
      </c>
      <c r="H130" s="142">
        <v>1303.9198396936558</v>
      </c>
      <c r="I130" s="143">
        <v>1273.9687396619397</v>
      </c>
      <c r="J130" s="165">
        <f t="shared" si="3"/>
        <v>-124.635752895726</v>
      </c>
      <c r="K130" s="166">
        <f t="shared" si="4"/>
        <v>-9.558544099229907E-2</v>
      </c>
      <c r="L130" s="200"/>
      <c r="M130" s="160">
        <v>12406373.888168985</v>
      </c>
      <c r="N130" s="144">
        <v>4241.4953463825586</v>
      </c>
    </row>
    <row r="131" spans="1:14" x14ac:dyDescent="0.25">
      <c r="A131" s="227">
        <v>405</v>
      </c>
      <c r="B131" s="228" t="s">
        <v>129</v>
      </c>
      <c r="C131" s="140">
        <v>72662</v>
      </c>
      <c r="D131" s="203">
        <v>24084899.964749463</v>
      </c>
      <c r="E131" s="142">
        <v>12521420.803652193</v>
      </c>
      <c r="F131" s="141">
        <v>8717716.2170186751</v>
      </c>
      <c r="G131" s="468">
        <f t="shared" si="5"/>
        <v>331.4648642309524</v>
      </c>
      <c r="H131" s="142">
        <v>173.01051173449943</v>
      </c>
      <c r="I131" s="143">
        <v>119.97627669233816</v>
      </c>
      <c r="J131" s="165">
        <f t="shared" si="3"/>
        <v>158.45435249645297</v>
      </c>
      <c r="K131" s="166">
        <f t="shared" si="4"/>
        <v>0.91586546336338093</v>
      </c>
      <c r="L131" s="200"/>
      <c r="M131" s="160">
        <v>131052223.46341617</v>
      </c>
      <c r="N131" s="144">
        <v>1803.5867917675837</v>
      </c>
    </row>
    <row r="132" spans="1:14" x14ac:dyDescent="0.25">
      <c r="A132" s="227">
        <v>407</v>
      </c>
      <c r="B132" s="228" t="s">
        <v>130</v>
      </c>
      <c r="C132" s="140">
        <v>2621</v>
      </c>
      <c r="D132" s="203">
        <v>2566815.7560131913</v>
      </c>
      <c r="E132" s="142">
        <v>2484604.981649763</v>
      </c>
      <c r="F132" s="141">
        <v>2251852.3522961643</v>
      </c>
      <c r="G132" s="468">
        <f t="shared" si="5"/>
        <v>979.32688134803175</v>
      </c>
      <c r="H132" s="142">
        <v>930.04158017923044</v>
      </c>
      <c r="I132" s="143">
        <v>859.15770785813208</v>
      </c>
      <c r="J132" s="165">
        <f t="shared" si="3"/>
        <v>49.285301168801311</v>
      </c>
      <c r="K132" s="166">
        <f t="shared" si="4"/>
        <v>5.2992578202044935E-2</v>
      </c>
      <c r="L132" s="200"/>
      <c r="M132" s="160">
        <v>8392689.5999937803</v>
      </c>
      <c r="N132" s="144">
        <v>3202.0944677580237</v>
      </c>
    </row>
    <row r="133" spans="1:14" x14ac:dyDescent="0.25">
      <c r="A133" s="227">
        <v>408</v>
      </c>
      <c r="B133" s="228" t="s">
        <v>131</v>
      </c>
      <c r="C133" s="140">
        <v>14221</v>
      </c>
      <c r="D133" s="203">
        <v>14863096.398340091</v>
      </c>
      <c r="E133" s="142">
        <v>17944398.971087717</v>
      </c>
      <c r="F133" s="141">
        <v>17758860.949403051</v>
      </c>
      <c r="G133" s="468">
        <f t="shared" si="5"/>
        <v>1045.1512831966875</v>
      </c>
      <c r="H133" s="142">
        <v>1231.464311306358</v>
      </c>
      <c r="I133" s="143">
        <v>1248.777227297873</v>
      </c>
      <c r="J133" s="165">
        <f t="shared" si="3"/>
        <v>-186.31302810967054</v>
      </c>
      <c r="K133" s="166">
        <f t="shared" si="4"/>
        <v>-0.15129389166952517</v>
      </c>
      <c r="L133" s="200"/>
      <c r="M133" s="160">
        <v>43244445.70702371</v>
      </c>
      <c r="N133" s="144">
        <v>3040.8864149513893</v>
      </c>
    </row>
    <row r="134" spans="1:14" x14ac:dyDescent="0.25">
      <c r="A134" s="227">
        <v>410</v>
      </c>
      <c r="B134" s="228" t="s">
        <v>132</v>
      </c>
      <c r="C134" s="140">
        <v>18823</v>
      </c>
      <c r="D134" s="203">
        <v>20786876.931907207</v>
      </c>
      <c r="E134" s="142">
        <v>23522616.193199947</v>
      </c>
      <c r="F134" s="141">
        <v>22687433.550984107</v>
      </c>
      <c r="G134" s="468">
        <f t="shared" si="5"/>
        <v>1104.3338963984065</v>
      </c>
      <c r="H134" s="142">
        <v>1201.7871324018461</v>
      </c>
      <c r="I134" s="143">
        <v>1205.3038065655903</v>
      </c>
      <c r="J134" s="165">
        <f t="shared" si="3"/>
        <v>-97.453236003439542</v>
      </c>
      <c r="K134" s="166">
        <f t="shared" si="4"/>
        <v>-8.1090264137437723E-2</v>
      </c>
      <c r="L134" s="200"/>
      <c r="M134" s="160">
        <v>46127700.221517935</v>
      </c>
      <c r="N134" s="144">
        <v>2450.6029974774442</v>
      </c>
    </row>
    <row r="135" spans="1:14" x14ac:dyDescent="0.25">
      <c r="A135" s="227">
        <v>416</v>
      </c>
      <c r="B135" s="228" t="s">
        <v>133</v>
      </c>
      <c r="C135" s="140">
        <v>2964</v>
      </c>
      <c r="D135" s="203">
        <v>1537135.2698475022</v>
      </c>
      <c r="E135" s="142">
        <v>1564222.2244794918</v>
      </c>
      <c r="F135" s="141">
        <v>1460128.969398994</v>
      </c>
      <c r="G135" s="468">
        <f t="shared" si="5"/>
        <v>518.60164299848259</v>
      </c>
      <c r="H135" s="142">
        <v>534.07193808349928</v>
      </c>
      <c r="I135" s="143">
        <v>492.62110978373619</v>
      </c>
      <c r="J135" s="165">
        <f t="shared" si="3"/>
        <v>-15.470295085016687</v>
      </c>
      <c r="K135" s="166">
        <f t="shared" si="4"/>
        <v>-2.8966687784666923E-2</v>
      </c>
      <c r="L135" s="200"/>
      <c r="M135" s="160">
        <v>7137366.7113465331</v>
      </c>
      <c r="N135" s="144">
        <v>2408.0184586189384</v>
      </c>
    </row>
    <row r="136" spans="1:14" x14ac:dyDescent="0.25">
      <c r="A136" s="227">
        <v>418</v>
      </c>
      <c r="B136" s="228" t="s">
        <v>134</v>
      </c>
      <c r="C136" s="140">
        <v>23828</v>
      </c>
      <c r="D136" s="203">
        <v>23864521.412097387</v>
      </c>
      <c r="E136" s="142">
        <v>24823445.244628068</v>
      </c>
      <c r="F136" s="141">
        <v>24709349.852322582</v>
      </c>
      <c r="G136" s="468">
        <f t="shared" si="5"/>
        <v>1001.5327099251883</v>
      </c>
      <c r="H136" s="142">
        <v>1027.4108294707094</v>
      </c>
      <c r="I136" s="143">
        <v>1036.9879911164421</v>
      </c>
      <c r="J136" s="165">
        <f t="shared" si="3"/>
        <v>-25.878119545521031</v>
      </c>
      <c r="K136" s="166">
        <f t="shared" si="4"/>
        <v>-2.5187703694784534E-2</v>
      </c>
      <c r="L136" s="200"/>
      <c r="M136" s="160">
        <v>30890950.24094668</v>
      </c>
      <c r="N136" s="144">
        <v>1296.41389293884</v>
      </c>
    </row>
    <row r="137" spans="1:14" x14ac:dyDescent="0.25">
      <c r="A137" s="227">
        <v>420</v>
      </c>
      <c r="B137" s="228" t="s">
        <v>135</v>
      </c>
      <c r="C137" s="140">
        <v>9402</v>
      </c>
      <c r="D137" s="203">
        <v>5589795.1868934687</v>
      </c>
      <c r="E137" s="142">
        <v>6943483.6470076907</v>
      </c>
      <c r="F137" s="141">
        <v>6805323.9259419814</v>
      </c>
      <c r="G137" s="468">
        <f t="shared" si="5"/>
        <v>594.53256614480631</v>
      </c>
      <c r="H137" s="142">
        <v>736.89434662919484</v>
      </c>
      <c r="I137" s="143">
        <v>723.81662688172526</v>
      </c>
      <c r="J137" s="165">
        <f t="shared" si="3"/>
        <v>-142.36178048438853</v>
      </c>
      <c r="K137" s="166">
        <f t="shared" si="4"/>
        <v>-0.19319157642557538</v>
      </c>
      <c r="L137" s="200"/>
      <c r="M137" s="160">
        <v>28535110.285587836</v>
      </c>
      <c r="N137" s="144">
        <v>3035.0042847891764</v>
      </c>
    </row>
    <row r="138" spans="1:14" x14ac:dyDescent="0.25">
      <c r="A138" s="227">
        <v>421</v>
      </c>
      <c r="B138" s="228" t="s">
        <v>136</v>
      </c>
      <c r="C138" s="140">
        <v>722</v>
      </c>
      <c r="D138" s="203">
        <v>974237.82583595056</v>
      </c>
      <c r="E138" s="142">
        <v>-46875.368708679278</v>
      </c>
      <c r="F138" s="141">
        <v>82408.728572894877</v>
      </c>
      <c r="G138" s="468">
        <f t="shared" si="5"/>
        <v>1349.3598695788789</v>
      </c>
      <c r="H138" s="142">
        <v>-67.463114554957443</v>
      </c>
      <c r="I138" s="143">
        <v>114.13951325885716</v>
      </c>
      <c r="J138" s="165">
        <f t="shared" ref="J138:J201" si="6">G138-H138</f>
        <v>1416.8229841338364</v>
      </c>
      <c r="K138" s="166">
        <f t="shared" ref="K138:K201" si="7">J138/H138</f>
        <v>-21.001446397492522</v>
      </c>
      <c r="L138" s="200"/>
      <c r="M138" s="160">
        <v>2829668.1953469189</v>
      </c>
      <c r="N138" s="144">
        <v>3919.2080267962865</v>
      </c>
    </row>
    <row r="139" spans="1:14" x14ac:dyDescent="0.25">
      <c r="A139" s="227">
        <v>422</v>
      </c>
      <c r="B139" s="228" t="s">
        <v>137</v>
      </c>
      <c r="C139" s="140">
        <v>10719</v>
      </c>
      <c r="D139" s="203">
        <v>8916785.6460261978</v>
      </c>
      <c r="E139" s="142">
        <v>8101167.7958019022</v>
      </c>
      <c r="F139" s="141">
        <v>6984681.0244576074</v>
      </c>
      <c r="G139" s="468">
        <f t="shared" ref="G139:G202" si="8">D139/C139</f>
        <v>831.86730534809192</v>
      </c>
      <c r="H139" s="142">
        <v>732.76077953185018</v>
      </c>
      <c r="I139" s="143">
        <v>651.61685086832802</v>
      </c>
      <c r="J139" s="165">
        <f t="shared" si="6"/>
        <v>99.106525816241742</v>
      </c>
      <c r="K139" s="166">
        <f t="shared" si="7"/>
        <v>0.13525086028698124</v>
      </c>
      <c r="L139" s="200"/>
      <c r="M139" s="160">
        <v>42270459.885478973</v>
      </c>
      <c r="N139" s="144">
        <v>3943.5077792218467</v>
      </c>
    </row>
    <row r="140" spans="1:14" x14ac:dyDescent="0.25">
      <c r="A140" s="227">
        <v>423</v>
      </c>
      <c r="B140" s="228" t="s">
        <v>138</v>
      </c>
      <c r="C140" s="140">
        <v>20146</v>
      </c>
      <c r="D140" s="203">
        <v>15240104.196551133</v>
      </c>
      <c r="E140" s="142">
        <v>13038102.821521424</v>
      </c>
      <c r="F140" s="141">
        <v>11636075.150228942</v>
      </c>
      <c r="G140" s="468">
        <f t="shared" si="8"/>
        <v>756.48288476874484</v>
      </c>
      <c r="H140" s="142">
        <v>646.89664556345792</v>
      </c>
      <c r="I140" s="143">
        <v>577.58736971254552</v>
      </c>
      <c r="J140" s="165">
        <f t="shared" si="6"/>
        <v>109.58623920528692</v>
      </c>
      <c r="K140" s="166">
        <f t="shared" si="7"/>
        <v>0.16940301044510048</v>
      </c>
      <c r="L140" s="200"/>
      <c r="M140" s="160">
        <v>26589033.737448115</v>
      </c>
      <c r="N140" s="144">
        <v>1319.8170226073719</v>
      </c>
    </row>
    <row r="141" spans="1:14" x14ac:dyDescent="0.25">
      <c r="A141" s="227">
        <v>425</v>
      </c>
      <c r="B141" s="228" t="s">
        <v>139</v>
      </c>
      <c r="C141" s="140">
        <v>10238</v>
      </c>
      <c r="D141" s="203">
        <v>19359387.323168475</v>
      </c>
      <c r="E141" s="142">
        <v>22580236.13011511</v>
      </c>
      <c r="F141" s="141">
        <v>22969433.56259032</v>
      </c>
      <c r="G141" s="468">
        <f t="shared" si="8"/>
        <v>1890.9344914210271</v>
      </c>
      <c r="H141" s="142">
        <v>2121.8120853794794</v>
      </c>
      <c r="I141" s="143">
        <v>2243.5469391082556</v>
      </c>
      <c r="J141" s="165">
        <f t="shared" si="6"/>
        <v>-230.87759395845228</v>
      </c>
      <c r="K141" s="166">
        <f t="shared" si="7"/>
        <v>-0.10881151801770444</v>
      </c>
      <c r="L141" s="200"/>
      <c r="M141" s="160">
        <v>28954755.688294727</v>
      </c>
      <c r="N141" s="144">
        <v>2828.1652362077289</v>
      </c>
    </row>
    <row r="142" spans="1:14" x14ac:dyDescent="0.25">
      <c r="A142" s="227">
        <v>426</v>
      </c>
      <c r="B142" s="228" t="s">
        <v>140</v>
      </c>
      <c r="C142" s="140">
        <v>11994</v>
      </c>
      <c r="D142" s="203">
        <v>10428569.14167352</v>
      </c>
      <c r="E142" s="142">
        <v>10212368.852556398</v>
      </c>
      <c r="F142" s="141">
        <v>10245770.660667416</v>
      </c>
      <c r="G142" s="468">
        <f t="shared" si="8"/>
        <v>869.48216955757209</v>
      </c>
      <c r="H142" s="142">
        <v>864.1268844886107</v>
      </c>
      <c r="I142" s="143">
        <v>854.24134239348143</v>
      </c>
      <c r="J142" s="165">
        <f t="shared" si="6"/>
        <v>5.3552850689613933</v>
      </c>
      <c r="K142" s="166">
        <f t="shared" si="7"/>
        <v>6.1973364850587244E-3</v>
      </c>
      <c r="L142" s="200"/>
      <c r="M142" s="160">
        <v>31137729.641161941</v>
      </c>
      <c r="N142" s="144">
        <v>2596.1088578590911</v>
      </c>
    </row>
    <row r="143" spans="1:14" x14ac:dyDescent="0.25">
      <c r="A143" s="227">
        <v>430</v>
      </c>
      <c r="B143" s="228" t="s">
        <v>141</v>
      </c>
      <c r="C143" s="140">
        <v>15770</v>
      </c>
      <c r="D143" s="203">
        <v>10456098.024980746</v>
      </c>
      <c r="E143" s="142">
        <v>14309993.169009307</v>
      </c>
      <c r="F143" s="141">
        <v>13570309.767552344</v>
      </c>
      <c r="G143" s="468">
        <f t="shared" si="8"/>
        <v>663.03728757011709</v>
      </c>
      <c r="H143" s="142">
        <v>874.96373931574567</v>
      </c>
      <c r="I143" s="143">
        <v>860.51425285683854</v>
      </c>
      <c r="J143" s="165">
        <f t="shared" si="6"/>
        <v>-211.92645174562858</v>
      </c>
      <c r="K143" s="166">
        <f t="shared" si="7"/>
        <v>-0.24221169657997826</v>
      </c>
      <c r="L143" s="200"/>
      <c r="M143" s="160">
        <v>48324972.922456503</v>
      </c>
      <c r="N143" s="144">
        <v>3064.3609969851937</v>
      </c>
    </row>
    <row r="144" spans="1:14" x14ac:dyDescent="0.25">
      <c r="A144" s="227">
        <v>433</v>
      </c>
      <c r="B144" s="228" t="s">
        <v>142</v>
      </c>
      <c r="C144" s="140">
        <v>7853</v>
      </c>
      <c r="D144" s="203">
        <v>7186554.9864487955</v>
      </c>
      <c r="E144" s="142">
        <v>7678570.4007729227</v>
      </c>
      <c r="F144" s="141">
        <v>7517251.8827078594</v>
      </c>
      <c r="G144" s="468">
        <f t="shared" si="8"/>
        <v>915.13497853671151</v>
      </c>
      <c r="H144" s="142">
        <v>937.4749014100247</v>
      </c>
      <c r="I144" s="143">
        <v>957.24587835322291</v>
      </c>
      <c r="J144" s="165">
        <f t="shared" si="6"/>
        <v>-22.339922873313185</v>
      </c>
      <c r="K144" s="166">
        <f t="shared" si="7"/>
        <v>-2.3829889034589036E-2</v>
      </c>
      <c r="L144" s="200"/>
      <c r="M144" s="160">
        <v>18316833.432065424</v>
      </c>
      <c r="N144" s="144">
        <v>2332.4631901267571</v>
      </c>
    </row>
    <row r="145" spans="1:14" x14ac:dyDescent="0.25">
      <c r="A145" s="227">
        <v>434</v>
      </c>
      <c r="B145" s="228" t="s">
        <v>143</v>
      </c>
      <c r="C145" s="140">
        <v>14745</v>
      </c>
      <c r="D145" s="203">
        <v>11844939.174573343</v>
      </c>
      <c r="E145" s="142">
        <v>8674225.2547292914</v>
      </c>
      <c r="F145" s="141">
        <v>9335742.5685866326</v>
      </c>
      <c r="G145" s="468">
        <f t="shared" si="8"/>
        <v>803.31903523725623</v>
      </c>
      <c r="H145" s="142">
        <v>569.75484942212881</v>
      </c>
      <c r="I145" s="143">
        <v>633.14632543822529</v>
      </c>
      <c r="J145" s="165">
        <f t="shared" si="6"/>
        <v>233.56418581512742</v>
      </c>
      <c r="K145" s="166">
        <f t="shared" si="7"/>
        <v>0.40993803923216943</v>
      </c>
      <c r="L145" s="200"/>
      <c r="M145" s="160">
        <v>34753198.231582902</v>
      </c>
      <c r="N145" s="144">
        <v>2356.9479980727638</v>
      </c>
    </row>
    <row r="146" spans="1:14" x14ac:dyDescent="0.25">
      <c r="A146" s="227">
        <v>435</v>
      </c>
      <c r="B146" s="228" t="s">
        <v>144</v>
      </c>
      <c r="C146" s="140">
        <v>699</v>
      </c>
      <c r="D146" s="203">
        <v>511637.64204944181</v>
      </c>
      <c r="E146" s="142">
        <v>768622.05739777884</v>
      </c>
      <c r="F146" s="141">
        <v>649069.27392270393</v>
      </c>
      <c r="G146" s="468">
        <f t="shared" si="8"/>
        <v>731.95656945556766</v>
      </c>
      <c r="H146" s="142">
        <v>1110.7769061484676</v>
      </c>
      <c r="I146" s="143">
        <v>928.56834609828888</v>
      </c>
      <c r="J146" s="165">
        <f t="shared" si="6"/>
        <v>-378.8203366928999</v>
      </c>
      <c r="K146" s="166">
        <f t="shared" si="7"/>
        <v>-0.34104088282356348</v>
      </c>
      <c r="L146" s="200"/>
      <c r="M146" s="160">
        <v>2491714.9182334323</v>
      </c>
      <c r="N146" s="144">
        <v>3564.6851476873139</v>
      </c>
    </row>
    <row r="147" spans="1:14" x14ac:dyDescent="0.25">
      <c r="A147" s="227">
        <v>436</v>
      </c>
      <c r="B147" s="228" t="s">
        <v>145</v>
      </c>
      <c r="C147" s="140">
        <v>2036</v>
      </c>
      <c r="D147" s="203">
        <v>4098873.9277740037</v>
      </c>
      <c r="E147" s="142">
        <v>3998619.1580608804</v>
      </c>
      <c r="F147" s="141">
        <v>3844295.6927924282</v>
      </c>
      <c r="G147" s="468">
        <f t="shared" si="8"/>
        <v>2013.1993751345794</v>
      </c>
      <c r="H147" s="142">
        <v>1969.8561680063262</v>
      </c>
      <c r="I147" s="143">
        <v>1888.1609493086582</v>
      </c>
      <c r="J147" s="165">
        <f t="shared" si="6"/>
        <v>43.343207128253198</v>
      </c>
      <c r="K147" s="166">
        <f t="shared" si="7"/>
        <v>2.2003234465651608E-2</v>
      </c>
      <c r="L147" s="200"/>
      <c r="M147" s="160">
        <v>6973451.2648011222</v>
      </c>
      <c r="N147" s="144">
        <v>3425.0742950889598</v>
      </c>
    </row>
    <row r="148" spans="1:14" x14ac:dyDescent="0.25">
      <c r="A148" s="227">
        <v>440</v>
      </c>
      <c r="B148" s="228" t="s">
        <v>146</v>
      </c>
      <c r="C148" s="140">
        <v>5534</v>
      </c>
      <c r="D148" s="203">
        <v>9736305.7325156461</v>
      </c>
      <c r="E148" s="142">
        <v>10308329.40833196</v>
      </c>
      <c r="F148" s="141">
        <v>9810401.1179416012</v>
      </c>
      <c r="G148" s="468">
        <f t="shared" si="8"/>
        <v>1759.3613539059716</v>
      </c>
      <c r="H148" s="142">
        <v>1850.2752815923311</v>
      </c>
      <c r="I148" s="143">
        <v>1772.7504730649803</v>
      </c>
      <c r="J148" s="165">
        <f t="shared" si="6"/>
        <v>-90.913927686359557</v>
      </c>
      <c r="K148" s="166">
        <f t="shared" si="7"/>
        <v>-4.9135352231544596E-2</v>
      </c>
      <c r="L148" s="200"/>
      <c r="M148" s="160">
        <v>16426354.435134428</v>
      </c>
      <c r="N148" s="144">
        <v>2968.2606496448188</v>
      </c>
    </row>
    <row r="149" spans="1:14" x14ac:dyDescent="0.25">
      <c r="A149" s="227">
        <v>441</v>
      </c>
      <c r="B149" s="228" t="s">
        <v>147</v>
      </c>
      <c r="C149" s="140">
        <v>4543</v>
      </c>
      <c r="D149" s="203">
        <v>495291.18104293698</v>
      </c>
      <c r="E149" s="142">
        <v>1149014.7164123161</v>
      </c>
      <c r="F149" s="141">
        <v>1112956.7943356466</v>
      </c>
      <c r="G149" s="468">
        <f t="shared" si="8"/>
        <v>109.02293221284107</v>
      </c>
      <c r="H149" s="142">
        <v>250.61781122877304</v>
      </c>
      <c r="I149" s="143">
        <v>244.98278545798956</v>
      </c>
      <c r="J149" s="165">
        <f t="shared" si="6"/>
        <v>-141.59487901593195</v>
      </c>
      <c r="K149" s="166">
        <f t="shared" si="7"/>
        <v>-0.56498330394673746</v>
      </c>
      <c r="L149" s="200"/>
      <c r="M149" s="160">
        <v>13612200.521713516</v>
      </c>
      <c r="N149" s="144">
        <v>2996.3021179206507</v>
      </c>
    </row>
    <row r="150" spans="1:14" x14ac:dyDescent="0.25">
      <c r="A150" s="227">
        <v>444</v>
      </c>
      <c r="B150" s="228" t="s">
        <v>148</v>
      </c>
      <c r="C150" s="140">
        <v>45886</v>
      </c>
      <c r="D150" s="203">
        <v>30936778.682597268</v>
      </c>
      <c r="E150" s="142">
        <v>28360505.436410215</v>
      </c>
      <c r="F150" s="141">
        <v>30104736.732684337</v>
      </c>
      <c r="G150" s="468">
        <f t="shared" si="8"/>
        <v>674.20953411927974</v>
      </c>
      <c r="H150" s="142">
        <v>601.95895123589355</v>
      </c>
      <c r="I150" s="143">
        <v>656.07672781860128</v>
      </c>
      <c r="J150" s="165">
        <f t="shared" si="6"/>
        <v>72.250582883386187</v>
      </c>
      <c r="K150" s="166">
        <f t="shared" si="7"/>
        <v>0.12002576377516626</v>
      </c>
      <c r="L150" s="200"/>
      <c r="M150" s="160">
        <v>87841875.053067431</v>
      </c>
      <c r="N150" s="144">
        <v>1914.3502387017268</v>
      </c>
    </row>
    <row r="151" spans="1:14" x14ac:dyDescent="0.25">
      <c r="A151" s="227">
        <v>445</v>
      </c>
      <c r="B151" s="228" t="s">
        <v>149</v>
      </c>
      <c r="C151" s="140">
        <v>15105</v>
      </c>
      <c r="D151" s="203">
        <v>9432149.1341644581</v>
      </c>
      <c r="E151" s="142">
        <v>9974474.8353492115</v>
      </c>
      <c r="F151" s="141">
        <v>9726118.9324064869</v>
      </c>
      <c r="G151" s="468">
        <f t="shared" si="8"/>
        <v>624.43887018632631</v>
      </c>
      <c r="H151" s="142">
        <v>649.20998578942135</v>
      </c>
      <c r="I151" s="143">
        <v>643.90062445590775</v>
      </c>
      <c r="J151" s="165">
        <f t="shared" si="6"/>
        <v>-24.771115603095041</v>
      </c>
      <c r="K151" s="166">
        <f t="shared" si="7"/>
        <v>-3.8155783406464472E-2</v>
      </c>
      <c r="L151" s="200"/>
      <c r="M151" s="160">
        <v>34898546.905298062</v>
      </c>
      <c r="N151" s="144">
        <v>2310.3970145844464</v>
      </c>
    </row>
    <row r="152" spans="1:14" x14ac:dyDescent="0.25">
      <c r="A152" s="227">
        <v>475</v>
      </c>
      <c r="B152" s="228" t="s">
        <v>150</v>
      </c>
      <c r="C152" s="140">
        <v>5451</v>
      </c>
      <c r="D152" s="203">
        <v>5975403.9558015838</v>
      </c>
      <c r="E152" s="142">
        <v>6736983.0466838572</v>
      </c>
      <c r="F152" s="141">
        <v>6284738.1310412223</v>
      </c>
      <c r="G152" s="468">
        <f t="shared" si="8"/>
        <v>1096.2032573475663</v>
      </c>
      <c r="H152" s="142">
        <v>1195.831966003276</v>
      </c>
      <c r="I152" s="143">
        <v>1152.9514091068102</v>
      </c>
      <c r="J152" s="165">
        <f t="shared" si="6"/>
        <v>-99.628708655709715</v>
      </c>
      <c r="K152" s="166">
        <f t="shared" si="7"/>
        <v>-8.3313301105915394E-2</v>
      </c>
      <c r="L152" s="200"/>
      <c r="M152" s="160">
        <v>19234154.891215466</v>
      </c>
      <c r="N152" s="144">
        <v>3528.5552909953158</v>
      </c>
    </row>
    <row r="153" spans="1:14" x14ac:dyDescent="0.25">
      <c r="A153" s="227">
        <v>480</v>
      </c>
      <c r="B153" s="228" t="s">
        <v>151</v>
      </c>
      <c r="C153" s="140">
        <v>1999</v>
      </c>
      <c r="D153" s="203">
        <v>1647268.6598607909</v>
      </c>
      <c r="E153" s="142">
        <v>2358466.7138340748</v>
      </c>
      <c r="F153" s="141">
        <v>2198505.3026470984</v>
      </c>
      <c r="G153" s="468">
        <f t="shared" si="8"/>
        <v>824.04635310694891</v>
      </c>
      <c r="H153" s="142">
        <v>1196.1454296318536</v>
      </c>
      <c r="I153" s="143">
        <v>1099.8025525998492</v>
      </c>
      <c r="J153" s="165">
        <f t="shared" si="6"/>
        <v>-372.09907652490472</v>
      </c>
      <c r="K153" s="166">
        <f t="shared" si="7"/>
        <v>-0.31108180268634089</v>
      </c>
      <c r="L153" s="200"/>
      <c r="M153" s="160">
        <v>5144826.5426957151</v>
      </c>
      <c r="N153" s="144">
        <v>2573.7001214085617</v>
      </c>
    </row>
    <row r="154" spans="1:14" x14ac:dyDescent="0.25">
      <c r="A154" s="227">
        <v>481</v>
      </c>
      <c r="B154" s="228" t="s">
        <v>152</v>
      </c>
      <c r="C154" s="140">
        <v>9543</v>
      </c>
      <c r="D154" s="203">
        <v>6654231.7734092344</v>
      </c>
      <c r="E154" s="142">
        <v>5981003.0022622766</v>
      </c>
      <c r="F154" s="141">
        <v>6604450.4939422049</v>
      </c>
      <c r="G154" s="468">
        <f t="shared" si="8"/>
        <v>697.28929827195168</v>
      </c>
      <c r="H154" s="142">
        <v>639.84983781434323</v>
      </c>
      <c r="I154" s="143">
        <v>692.0727752218595</v>
      </c>
      <c r="J154" s="165">
        <f t="shared" si="6"/>
        <v>57.439460457608448</v>
      </c>
      <c r="K154" s="166">
        <f t="shared" si="7"/>
        <v>8.9770219609362309E-2</v>
      </c>
      <c r="L154" s="200"/>
      <c r="M154" s="160">
        <v>10319021.825920988</v>
      </c>
      <c r="N154" s="144">
        <v>1081.3184350750275</v>
      </c>
    </row>
    <row r="155" spans="1:14" x14ac:dyDescent="0.25">
      <c r="A155" s="227">
        <v>483</v>
      </c>
      <c r="B155" s="228" t="s">
        <v>153</v>
      </c>
      <c r="C155" s="140">
        <v>1078</v>
      </c>
      <c r="D155" s="203">
        <v>1924420.8458475019</v>
      </c>
      <c r="E155" s="142">
        <v>1788553.7820326521</v>
      </c>
      <c r="F155" s="141">
        <v>1751899.6088807953</v>
      </c>
      <c r="G155" s="468">
        <f t="shared" si="8"/>
        <v>1785.1770369642875</v>
      </c>
      <c r="H155" s="142">
        <v>1665.0257718299183</v>
      </c>
      <c r="I155" s="143">
        <v>1625.1387837484187</v>
      </c>
      <c r="J155" s="165">
        <f t="shared" si="6"/>
        <v>120.15126513436917</v>
      </c>
      <c r="K155" s="166">
        <f t="shared" si="7"/>
        <v>7.2161805040602447E-2</v>
      </c>
      <c r="L155" s="200"/>
      <c r="M155" s="160">
        <v>4597022.4368071556</v>
      </c>
      <c r="N155" s="144">
        <v>4264.3992920289011</v>
      </c>
    </row>
    <row r="156" spans="1:14" x14ac:dyDescent="0.25">
      <c r="A156" s="227">
        <v>484</v>
      </c>
      <c r="B156" s="228" t="s">
        <v>154</v>
      </c>
      <c r="C156" s="140">
        <v>3066</v>
      </c>
      <c r="D156" s="203">
        <v>1692257.3636839692</v>
      </c>
      <c r="E156" s="142">
        <v>1036687.6429546276</v>
      </c>
      <c r="F156" s="141">
        <v>1189777.4365820398</v>
      </c>
      <c r="G156" s="468">
        <f t="shared" si="8"/>
        <v>551.94304099281453</v>
      </c>
      <c r="H156" s="142">
        <v>300.72493247052438</v>
      </c>
      <c r="I156" s="143">
        <v>388.05526307307235</v>
      </c>
      <c r="J156" s="165">
        <f t="shared" si="6"/>
        <v>251.21810852229015</v>
      </c>
      <c r="K156" s="166">
        <f t="shared" si="7"/>
        <v>0.83537506005396922</v>
      </c>
      <c r="L156" s="200"/>
      <c r="M156" s="160">
        <v>11369760.435908955</v>
      </c>
      <c r="N156" s="144">
        <v>3708.3367370870692</v>
      </c>
    </row>
    <row r="157" spans="1:14" x14ac:dyDescent="0.25">
      <c r="A157" s="227">
        <v>489</v>
      </c>
      <c r="B157" s="228" t="s">
        <v>155</v>
      </c>
      <c r="C157" s="140">
        <v>1868</v>
      </c>
      <c r="D157" s="203">
        <v>1932792.1245708629</v>
      </c>
      <c r="E157" s="142">
        <v>3098021.8247314924</v>
      </c>
      <c r="F157" s="141">
        <v>3081643.2583865025</v>
      </c>
      <c r="G157" s="468">
        <f t="shared" si="8"/>
        <v>1034.6852915261579</v>
      </c>
      <c r="H157" s="142">
        <v>1643.5668226613982</v>
      </c>
      <c r="I157" s="143">
        <v>1649.7019584510185</v>
      </c>
      <c r="J157" s="165">
        <f t="shared" si="6"/>
        <v>-608.88153113524027</v>
      </c>
      <c r="K157" s="166">
        <f t="shared" si="7"/>
        <v>-0.37046350823101271</v>
      </c>
      <c r="L157" s="200"/>
      <c r="M157" s="160">
        <v>8104220.6107822563</v>
      </c>
      <c r="N157" s="144">
        <v>4338.4478644444625</v>
      </c>
    </row>
    <row r="158" spans="1:14" x14ac:dyDescent="0.25">
      <c r="A158" s="227">
        <v>491</v>
      </c>
      <c r="B158" s="228" t="s">
        <v>156</v>
      </c>
      <c r="C158" s="140">
        <v>52583</v>
      </c>
      <c r="D158" s="203">
        <v>12000001.055425022</v>
      </c>
      <c r="E158" s="142">
        <v>13659787.630066423</v>
      </c>
      <c r="F158" s="141">
        <v>12818226.334382385</v>
      </c>
      <c r="G158" s="468">
        <f t="shared" si="8"/>
        <v>228.21065849086247</v>
      </c>
      <c r="H158" s="142">
        <v>255.13033927441231</v>
      </c>
      <c r="I158" s="143">
        <v>243.77130126433229</v>
      </c>
      <c r="J158" s="165">
        <f t="shared" si="6"/>
        <v>-26.919680783549836</v>
      </c>
      <c r="K158" s="166">
        <f t="shared" si="7"/>
        <v>-0.10551344406983933</v>
      </c>
      <c r="L158" s="200"/>
      <c r="M158" s="160">
        <v>133448117.21341285</v>
      </c>
      <c r="N158" s="144">
        <v>2537.8566687601096</v>
      </c>
    </row>
    <row r="159" spans="1:14" x14ac:dyDescent="0.25">
      <c r="A159" s="227">
        <v>494</v>
      </c>
      <c r="B159" s="228" t="s">
        <v>157</v>
      </c>
      <c r="C159" s="140">
        <v>8903</v>
      </c>
      <c r="D159" s="203">
        <v>11751267.063078642</v>
      </c>
      <c r="E159" s="142">
        <v>10540263.916164735</v>
      </c>
      <c r="F159" s="141">
        <v>10990719.729292661</v>
      </c>
      <c r="G159" s="468">
        <f t="shared" si="8"/>
        <v>1319.922168154402</v>
      </c>
      <c r="H159" s="142">
        <v>1158.2392357817291</v>
      </c>
      <c r="I159" s="143">
        <v>1234.4962068171021</v>
      </c>
      <c r="J159" s="165">
        <f t="shared" si="6"/>
        <v>161.68293237267289</v>
      </c>
      <c r="K159" s="166">
        <f t="shared" si="7"/>
        <v>0.13959372759769134</v>
      </c>
      <c r="L159" s="200"/>
      <c r="M159" s="160">
        <v>29009145.066140536</v>
      </c>
      <c r="N159" s="144">
        <v>3258.3561795058449</v>
      </c>
    </row>
    <row r="160" spans="1:14" x14ac:dyDescent="0.25">
      <c r="A160" s="227">
        <v>495</v>
      </c>
      <c r="B160" s="228" t="s">
        <v>158</v>
      </c>
      <c r="C160" s="140">
        <v>1558</v>
      </c>
      <c r="D160" s="203">
        <v>1057249.0956426393</v>
      </c>
      <c r="E160" s="142">
        <v>1653551.5722041498</v>
      </c>
      <c r="F160" s="141">
        <v>1699518.833161064</v>
      </c>
      <c r="G160" s="468">
        <f t="shared" si="8"/>
        <v>678.59377127255414</v>
      </c>
      <c r="H160" s="142">
        <v>1008.4894558434851</v>
      </c>
      <c r="I160" s="143">
        <v>1090.8336541470244</v>
      </c>
      <c r="J160" s="165">
        <f t="shared" si="6"/>
        <v>-329.89568457093094</v>
      </c>
      <c r="K160" s="166">
        <f t="shared" si="7"/>
        <v>-0.32711862544463716</v>
      </c>
      <c r="L160" s="200"/>
      <c r="M160" s="160">
        <v>5942363.2468349449</v>
      </c>
      <c r="N160" s="144">
        <v>3814.0970775577312</v>
      </c>
    </row>
    <row r="161" spans="1:14" x14ac:dyDescent="0.25">
      <c r="A161" s="227">
        <v>498</v>
      </c>
      <c r="B161" s="228" t="s">
        <v>159</v>
      </c>
      <c r="C161" s="140">
        <v>2297</v>
      </c>
      <c r="D161" s="203">
        <v>3325412.7893069773</v>
      </c>
      <c r="E161" s="142">
        <v>2848021.1091239071</v>
      </c>
      <c r="F161" s="141">
        <v>2842936.1421239134</v>
      </c>
      <c r="G161" s="468">
        <f t="shared" si="8"/>
        <v>1447.7199779307693</v>
      </c>
      <c r="H161" s="142">
        <v>1272.5808050169383</v>
      </c>
      <c r="I161" s="143">
        <v>1237.6735490308722</v>
      </c>
      <c r="J161" s="165">
        <f t="shared" si="6"/>
        <v>175.13917291383109</v>
      </c>
      <c r="K161" s="166">
        <f t="shared" si="7"/>
        <v>0.13762518829717846</v>
      </c>
      <c r="L161" s="200"/>
      <c r="M161" s="160">
        <v>10151888.30312066</v>
      </c>
      <c r="N161" s="144">
        <v>4419.6292133742536</v>
      </c>
    </row>
    <row r="162" spans="1:14" x14ac:dyDescent="0.25">
      <c r="A162" s="227">
        <v>499</v>
      </c>
      <c r="B162" s="228" t="s">
        <v>160</v>
      </c>
      <c r="C162" s="140">
        <v>19453</v>
      </c>
      <c r="D162" s="203">
        <v>24973740.052151188</v>
      </c>
      <c r="E162" s="142">
        <v>24260981.162324879</v>
      </c>
      <c r="F162" s="141">
        <v>23767864.603475697</v>
      </c>
      <c r="G162" s="468">
        <f t="shared" si="8"/>
        <v>1283.7989025934914</v>
      </c>
      <c r="H162" s="142">
        <v>1222.0711541831533</v>
      </c>
      <c r="I162" s="143">
        <v>1221.809726184943</v>
      </c>
      <c r="J162" s="165">
        <f t="shared" si="6"/>
        <v>61.727748410338108</v>
      </c>
      <c r="K162" s="166">
        <f t="shared" si="7"/>
        <v>5.0510764613863793E-2</v>
      </c>
      <c r="L162" s="200"/>
      <c r="M162" s="160">
        <v>42994073.985074267</v>
      </c>
      <c r="N162" s="144">
        <v>2210.151338357799</v>
      </c>
    </row>
    <row r="163" spans="1:14" x14ac:dyDescent="0.25">
      <c r="A163" s="227">
        <v>500</v>
      </c>
      <c r="B163" s="228" t="s">
        <v>161</v>
      </c>
      <c r="C163" s="140">
        <v>10267</v>
      </c>
      <c r="D163" s="203">
        <v>12884729.437620085</v>
      </c>
      <c r="E163" s="142">
        <v>12060519.184613386</v>
      </c>
      <c r="F163" s="141">
        <v>11958232.299160229</v>
      </c>
      <c r="G163" s="468">
        <f t="shared" si="8"/>
        <v>1254.9653684250593</v>
      </c>
      <c r="H163" s="142">
        <v>1149.689605981629</v>
      </c>
      <c r="I163" s="143">
        <v>1164.7250705327972</v>
      </c>
      <c r="J163" s="165">
        <f t="shared" si="6"/>
        <v>105.27576244343027</v>
      </c>
      <c r="K163" s="166">
        <f t="shared" si="7"/>
        <v>9.1568856407589785E-2</v>
      </c>
      <c r="L163" s="200"/>
      <c r="M163" s="160">
        <v>14592916.589184415</v>
      </c>
      <c r="N163" s="144">
        <v>1421.3418320039364</v>
      </c>
    </row>
    <row r="164" spans="1:14" x14ac:dyDescent="0.25">
      <c r="A164" s="227">
        <v>503</v>
      </c>
      <c r="B164" s="228" t="s">
        <v>162</v>
      </c>
      <c r="C164" s="140">
        <v>7645</v>
      </c>
      <c r="D164" s="203">
        <v>4182096.8361485214</v>
      </c>
      <c r="E164" s="142">
        <v>3949297.3027299177</v>
      </c>
      <c r="F164" s="141">
        <v>4016990.035179913</v>
      </c>
      <c r="G164" s="468">
        <f t="shared" si="8"/>
        <v>547.03686542165099</v>
      </c>
      <c r="H164" s="142">
        <v>528.49827373838048</v>
      </c>
      <c r="I164" s="143">
        <v>525.44016156702594</v>
      </c>
      <c r="J164" s="165">
        <f t="shared" si="6"/>
        <v>18.538591683270511</v>
      </c>
      <c r="K164" s="166">
        <f t="shared" si="7"/>
        <v>3.5077866105665968E-2</v>
      </c>
      <c r="L164" s="200"/>
      <c r="M164" s="160">
        <v>19385733.238272995</v>
      </c>
      <c r="N164" s="144">
        <v>2535.7401227302807</v>
      </c>
    </row>
    <row r="165" spans="1:14" x14ac:dyDescent="0.25">
      <c r="A165" s="227">
        <v>504</v>
      </c>
      <c r="B165" s="228" t="s">
        <v>163</v>
      </c>
      <c r="C165" s="140">
        <v>1871</v>
      </c>
      <c r="D165" s="203">
        <v>967814.85748498666</v>
      </c>
      <c r="E165" s="142">
        <v>1521843.6876365489</v>
      </c>
      <c r="F165" s="141">
        <v>1440695.7241833047</v>
      </c>
      <c r="G165" s="468">
        <f t="shared" si="8"/>
        <v>517.27143638962411</v>
      </c>
      <c r="H165" s="142">
        <v>827.05648724561672</v>
      </c>
      <c r="I165" s="143">
        <v>770.01374889540602</v>
      </c>
      <c r="J165" s="165">
        <f t="shared" si="6"/>
        <v>-309.78505085599261</v>
      </c>
      <c r="K165" s="166">
        <f t="shared" si="7"/>
        <v>-0.37456335284628944</v>
      </c>
      <c r="L165" s="200"/>
      <c r="M165" s="160">
        <v>5337952.7274991162</v>
      </c>
      <c r="N165" s="144">
        <v>2852.9945096200513</v>
      </c>
    </row>
    <row r="166" spans="1:14" x14ac:dyDescent="0.25">
      <c r="A166" s="227">
        <v>505</v>
      </c>
      <c r="B166" s="228" t="s">
        <v>164</v>
      </c>
      <c r="C166" s="140">
        <v>20783</v>
      </c>
      <c r="D166" s="203">
        <v>12747258.266859183</v>
      </c>
      <c r="E166" s="142">
        <v>11292888.037195805</v>
      </c>
      <c r="F166" s="141">
        <v>10882989.590681186</v>
      </c>
      <c r="G166" s="468">
        <f t="shared" si="8"/>
        <v>613.35025101569465</v>
      </c>
      <c r="H166" s="142">
        <v>534.96425141682175</v>
      </c>
      <c r="I166" s="143">
        <v>523.64863545595847</v>
      </c>
      <c r="J166" s="165">
        <f t="shared" si="6"/>
        <v>78.3859995988729</v>
      </c>
      <c r="K166" s="166">
        <f t="shared" si="7"/>
        <v>0.14652567791450014</v>
      </c>
      <c r="L166" s="200"/>
      <c r="M166" s="160">
        <v>34884832.579224944</v>
      </c>
      <c r="N166" s="144">
        <v>1678.5272857251091</v>
      </c>
    </row>
    <row r="167" spans="1:14" x14ac:dyDescent="0.25">
      <c r="A167" s="227">
        <v>507</v>
      </c>
      <c r="B167" s="228" t="s">
        <v>165</v>
      </c>
      <c r="C167" s="140">
        <v>5676</v>
      </c>
      <c r="D167" s="203">
        <v>2083205.3639653439</v>
      </c>
      <c r="E167" s="142">
        <v>2709934.6655174056</v>
      </c>
      <c r="F167" s="141">
        <v>2545555.5053588548</v>
      </c>
      <c r="G167" s="468">
        <f t="shared" si="8"/>
        <v>367.01997250975052</v>
      </c>
      <c r="H167" s="142">
        <v>433.84983536247455</v>
      </c>
      <c r="I167" s="143">
        <v>448.47700940078482</v>
      </c>
      <c r="J167" s="165">
        <f t="shared" si="6"/>
        <v>-66.829862852724034</v>
      </c>
      <c r="K167" s="166">
        <f t="shared" si="7"/>
        <v>-0.15403915688221653</v>
      </c>
      <c r="L167" s="200"/>
      <c r="M167" s="160">
        <v>20263651.06633893</v>
      </c>
      <c r="N167" s="144">
        <v>3570.0583274029123</v>
      </c>
    </row>
    <row r="168" spans="1:14" x14ac:dyDescent="0.25">
      <c r="A168" s="227">
        <v>508</v>
      </c>
      <c r="B168" s="228" t="s">
        <v>166</v>
      </c>
      <c r="C168" s="140">
        <v>9673</v>
      </c>
      <c r="D168" s="203">
        <v>11711.276565943379</v>
      </c>
      <c r="E168" s="142">
        <v>931122.19758628681</v>
      </c>
      <c r="F168" s="141">
        <v>1441744.7058724836</v>
      </c>
      <c r="G168" s="468">
        <f t="shared" si="8"/>
        <v>1.2107181397646416</v>
      </c>
      <c r="H168" s="142">
        <v>110.1955130348689</v>
      </c>
      <c r="I168" s="143">
        <v>149.04835168742721</v>
      </c>
      <c r="J168" s="165">
        <f t="shared" si="6"/>
        <v>-108.98479489510426</v>
      </c>
      <c r="K168" s="166">
        <f t="shared" si="7"/>
        <v>-0.9890129996546998</v>
      </c>
      <c r="L168" s="200"/>
      <c r="M168" s="160">
        <v>26416672.306687593</v>
      </c>
      <c r="N168" s="144">
        <v>2730.9699479672895</v>
      </c>
    </row>
    <row r="169" spans="1:14" x14ac:dyDescent="0.25">
      <c r="A169" s="227">
        <v>529</v>
      </c>
      <c r="B169" s="228" t="s">
        <v>167</v>
      </c>
      <c r="C169" s="140">
        <v>19427</v>
      </c>
      <c r="D169" s="203">
        <v>8933994.8295261785</v>
      </c>
      <c r="E169" s="142">
        <v>5927581.8779873913</v>
      </c>
      <c r="F169" s="141">
        <v>5832338.6741111008</v>
      </c>
      <c r="G169" s="468">
        <f t="shared" si="8"/>
        <v>459.87516495218915</v>
      </c>
      <c r="H169" s="142">
        <v>321.15385175206626</v>
      </c>
      <c r="I169" s="143">
        <v>300.21818469712775</v>
      </c>
      <c r="J169" s="165">
        <f t="shared" si="6"/>
        <v>138.72131320012289</v>
      </c>
      <c r="K169" s="166">
        <f t="shared" si="7"/>
        <v>0.43194659644691735</v>
      </c>
      <c r="L169" s="200"/>
      <c r="M169" s="160">
        <v>20776934.752938963</v>
      </c>
      <c r="N169" s="144">
        <v>1069.4875561300748</v>
      </c>
    </row>
    <row r="170" spans="1:14" x14ac:dyDescent="0.25">
      <c r="A170" s="227">
        <v>531</v>
      </c>
      <c r="B170" s="228" t="s">
        <v>168</v>
      </c>
      <c r="C170" s="140">
        <v>5256</v>
      </c>
      <c r="D170" s="203">
        <v>2173222.3099215403</v>
      </c>
      <c r="E170" s="142">
        <v>3344222.5083836764</v>
      </c>
      <c r="F170" s="141">
        <v>3457680.3436409957</v>
      </c>
      <c r="G170" s="468">
        <f t="shared" si="8"/>
        <v>413.47456429253049</v>
      </c>
      <c r="H170" s="142">
        <v>622.62014999689427</v>
      </c>
      <c r="I170" s="143">
        <v>657.85394665924571</v>
      </c>
      <c r="J170" s="165">
        <f t="shared" si="6"/>
        <v>-209.14558570436378</v>
      </c>
      <c r="K170" s="166">
        <f t="shared" si="7"/>
        <v>-0.33591200944172306</v>
      </c>
      <c r="L170" s="200"/>
      <c r="M170" s="160">
        <v>13451351.193359062</v>
      </c>
      <c r="N170" s="144">
        <v>2559.2372894518762</v>
      </c>
    </row>
    <row r="171" spans="1:14" x14ac:dyDescent="0.25">
      <c r="A171" s="227">
        <v>535</v>
      </c>
      <c r="B171" s="228" t="s">
        <v>169</v>
      </c>
      <c r="C171" s="140">
        <v>10500</v>
      </c>
      <c r="D171" s="203">
        <v>15974525.147894258</v>
      </c>
      <c r="E171" s="142">
        <v>16021809.941606577</v>
      </c>
      <c r="F171" s="141">
        <v>15423399.150907556</v>
      </c>
      <c r="G171" s="468">
        <f t="shared" si="8"/>
        <v>1521.3833474185008</v>
      </c>
      <c r="H171" s="142">
        <v>1523.0047563434837</v>
      </c>
      <c r="I171" s="143">
        <v>1468.895157229291</v>
      </c>
      <c r="J171" s="165">
        <f t="shared" si="6"/>
        <v>-1.6214089249829158</v>
      </c>
      <c r="K171" s="166">
        <f t="shared" si="7"/>
        <v>-1.0646118590434913E-3</v>
      </c>
      <c r="L171" s="200"/>
      <c r="M171" s="160">
        <v>43709043.43961066</v>
      </c>
      <c r="N171" s="144">
        <v>4162.7660418676824</v>
      </c>
    </row>
    <row r="172" spans="1:14" x14ac:dyDescent="0.25">
      <c r="A172" s="227">
        <v>536</v>
      </c>
      <c r="B172" s="228" t="s">
        <v>170</v>
      </c>
      <c r="C172" s="140">
        <v>34476</v>
      </c>
      <c r="D172" s="203">
        <v>19048474.990508437</v>
      </c>
      <c r="E172" s="142">
        <v>25241929.113475319</v>
      </c>
      <c r="F172" s="141">
        <v>23905584.004213188</v>
      </c>
      <c r="G172" s="468">
        <f t="shared" si="8"/>
        <v>552.5140674819711</v>
      </c>
      <c r="H172" s="142">
        <v>728.63656205694747</v>
      </c>
      <c r="I172" s="143">
        <v>693.39784209923391</v>
      </c>
      <c r="J172" s="165">
        <f t="shared" si="6"/>
        <v>-176.12249457497637</v>
      </c>
      <c r="K172" s="166">
        <f t="shared" si="7"/>
        <v>-0.24171514819100076</v>
      </c>
      <c r="L172" s="200"/>
      <c r="M172" s="160">
        <v>51458375.049859583</v>
      </c>
      <c r="N172" s="144">
        <v>1492.5854231888729</v>
      </c>
    </row>
    <row r="173" spans="1:14" x14ac:dyDescent="0.25">
      <c r="A173" s="227">
        <v>538</v>
      </c>
      <c r="B173" s="228" t="s">
        <v>171</v>
      </c>
      <c r="C173" s="140">
        <v>4693</v>
      </c>
      <c r="D173" s="203">
        <v>5680650.0455309385</v>
      </c>
      <c r="E173" s="142">
        <v>5690636.8260224871</v>
      </c>
      <c r="F173" s="141">
        <v>5825536.2986663878</v>
      </c>
      <c r="G173" s="468">
        <f t="shared" si="8"/>
        <v>1210.4517463309053</v>
      </c>
      <c r="H173" s="142">
        <v>1205.014452593754</v>
      </c>
      <c r="I173" s="143">
        <v>1241.3245895304469</v>
      </c>
      <c r="J173" s="165">
        <f t="shared" si="6"/>
        <v>5.4372937371513217</v>
      </c>
      <c r="K173" s="166">
        <f t="shared" si="7"/>
        <v>4.5122228413507623E-3</v>
      </c>
      <c r="L173" s="200"/>
      <c r="M173" s="160">
        <v>10949406.232901378</v>
      </c>
      <c r="N173" s="144">
        <v>2333.1357836994198</v>
      </c>
    </row>
    <row r="174" spans="1:14" x14ac:dyDescent="0.25">
      <c r="A174" s="227">
        <v>541</v>
      </c>
      <c r="B174" s="228" t="s">
        <v>172</v>
      </c>
      <c r="C174" s="140">
        <v>9501</v>
      </c>
      <c r="D174" s="203">
        <v>13986402.716090817</v>
      </c>
      <c r="E174" s="142">
        <v>15015811.000376819</v>
      </c>
      <c r="F174" s="141">
        <v>14849422.2556409</v>
      </c>
      <c r="G174" s="468">
        <f t="shared" si="8"/>
        <v>1472.0979598032645</v>
      </c>
      <c r="H174" s="142">
        <v>1577.7113988397871</v>
      </c>
      <c r="I174" s="143">
        <v>1562.9325603242712</v>
      </c>
      <c r="J174" s="165">
        <f t="shared" si="6"/>
        <v>-105.61343903652255</v>
      </c>
      <c r="K174" s="166">
        <f t="shared" si="7"/>
        <v>-6.6940911445647316E-2</v>
      </c>
      <c r="L174" s="200"/>
      <c r="M174" s="160">
        <v>43535230.689036682</v>
      </c>
      <c r="N174" s="144">
        <v>4582.1735279482882</v>
      </c>
    </row>
    <row r="175" spans="1:14" x14ac:dyDescent="0.25">
      <c r="A175" s="227">
        <v>543</v>
      </c>
      <c r="B175" s="228" t="s">
        <v>173</v>
      </c>
      <c r="C175" s="140">
        <v>43663</v>
      </c>
      <c r="D175" s="203">
        <v>30897248.973553382</v>
      </c>
      <c r="E175" s="142">
        <v>27727342.420370914</v>
      </c>
      <c r="F175" s="141">
        <v>24708263.431858703</v>
      </c>
      <c r="G175" s="468">
        <f t="shared" si="8"/>
        <v>707.63000649413425</v>
      </c>
      <c r="H175" s="142">
        <v>634.17347457506173</v>
      </c>
      <c r="I175" s="143">
        <v>565.88561097173124</v>
      </c>
      <c r="J175" s="165">
        <f t="shared" si="6"/>
        <v>73.456531919072518</v>
      </c>
      <c r="K175" s="166">
        <f t="shared" si="7"/>
        <v>0.11583034432068176</v>
      </c>
      <c r="L175" s="200"/>
      <c r="M175" s="160">
        <v>44089747.748906903</v>
      </c>
      <c r="N175" s="144">
        <v>1009.7736699014475</v>
      </c>
    </row>
    <row r="176" spans="1:14" x14ac:dyDescent="0.25">
      <c r="A176" s="227">
        <v>545</v>
      </c>
      <c r="B176" s="228" t="s">
        <v>174</v>
      </c>
      <c r="C176" s="140">
        <v>9558</v>
      </c>
      <c r="D176" s="203">
        <v>14716768.131211929</v>
      </c>
      <c r="E176" s="142">
        <v>17352842.726975173</v>
      </c>
      <c r="F176" s="141">
        <v>16417751.126939967</v>
      </c>
      <c r="G176" s="468">
        <f t="shared" si="8"/>
        <v>1539.7330122632275</v>
      </c>
      <c r="H176" s="142">
        <v>1793.9950540882164</v>
      </c>
      <c r="I176" s="143">
        <v>1717.6973348964184</v>
      </c>
      <c r="J176" s="165">
        <f t="shared" si="6"/>
        <v>-254.26204182498896</v>
      </c>
      <c r="K176" s="166">
        <f t="shared" si="7"/>
        <v>-0.1417295110404948</v>
      </c>
      <c r="L176" s="200"/>
      <c r="M176" s="160">
        <v>37309098.194520794</v>
      </c>
      <c r="N176" s="144">
        <v>3903.4419538105035</v>
      </c>
    </row>
    <row r="177" spans="1:14" x14ac:dyDescent="0.25">
      <c r="A177" s="227">
        <v>560</v>
      </c>
      <c r="B177" s="228" t="s">
        <v>175</v>
      </c>
      <c r="C177" s="140">
        <v>15882</v>
      </c>
      <c r="D177" s="203">
        <v>12786194.92809405</v>
      </c>
      <c r="E177" s="142">
        <v>12864185.704590039</v>
      </c>
      <c r="F177" s="141">
        <v>12891639.378880018</v>
      </c>
      <c r="G177" s="468">
        <f t="shared" si="8"/>
        <v>805.07460824166037</v>
      </c>
      <c r="H177" s="142">
        <v>797.76984665596524</v>
      </c>
      <c r="I177" s="143">
        <v>811.71385082987149</v>
      </c>
      <c r="J177" s="165">
        <f t="shared" si="6"/>
        <v>7.3047615856951325</v>
      </c>
      <c r="K177" s="166">
        <f t="shared" si="7"/>
        <v>9.1564774180356787E-3</v>
      </c>
      <c r="L177" s="200"/>
      <c r="M177" s="160">
        <v>38547527.885396123</v>
      </c>
      <c r="N177" s="144">
        <v>2427.1205065732352</v>
      </c>
    </row>
    <row r="178" spans="1:14" x14ac:dyDescent="0.25">
      <c r="A178" s="227">
        <v>561</v>
      </c>
      <c r="B178" s="228" t="s">
        <v>176</v>
      </c>
      <c r="C178" s="140">
        <v>1334</v>
      </c>
      <c r="D178" s="203">
        <v>1696082.4398568952</v>
      </c>
      <c r="E178" s="142">
        <v>1175329.7148168657</v>
      </c>
      <c r="F178" s="141">
        <v>1114740.2708216924</v>
      </c>
      <c r="G178" s="468">
        <f t="shared" si="8"/>
        <v>1271.4261168342543</v>
      </c>
      <c r="H178" s="142">
        <v>879.3723499376805</v>
      </c>
      <c r="I178" s="143">
        <v>835.63738442405725</v>
      </c>
      <c r="J178" s="165">
        <f t="shared" si="6"/>
        <v>392.05376689657385</v>
      </c>
      <c r="K178" s="166">
        <f t="shared" si="7"/>
        <v>0.44583363000253301</v>
      </c>
      <c r="L178" s="200"/>
      <c r="M178" s="160">
        <v>4209396.4668394933</v>
      </c>
      <c r="N178" s="144">
        <v>3155.4696153219588</v>
      </c>
    </row>
    <row r="179" spans="1:14" x14ac:dyDescent="0.25">
      <c r="A179" s="227">
        <v>562</v>
      </c>
      <c r="B179" s="228" t="s">
        <v>177</v>
      </c>
      <c r="C179" s="140">
        <v>9008</v>
      </c>
      <c r="D179" s="203">
        <v>4999836.2988693938</v>
      </c>
      <c r="E179" s="142">
        <v>6341792.8139203768</v>
      </c>
      <c r="F179" s="141">
        <v>6607780.405865252</v>
      </c>
      <c r="G179" s="468">
        <f t="shared" si="8"/>
        <v>555.04399410184215</v>
      </c>
      <c r="H179" s="142">
        <v>711.82935323272386</v>
      </c>
      <c r="I179" s="143">
        <v>733.54578217864696</v>
      </c>
      <c r="J179" s="165">
        <f t="shared" si="6"/>
        <v>-156.78535913088172</v>
      </c>
      <c r="K179" s="166">
        <f t="shared" si="7"/>
        <v>-0.22025694559918305</v>
      </c>
      <c r="L179" s="200"/>
      <c r="M179" s="160">
        <v>26484893.769947462</v>
      </c>
      <c r="N179" s="144">
        <v>2940.1525055447892</v>
      </c>
    </row>
    <row r="180" spans="1:14" x14ac:dyDescent="0.25">
      <c r="A180" s="227">
        <v>563</v>
      </c>
      <c r="B180" s="228" t="s">
        <v>178</v>
      </c>
      <c r="C180" s="140">
        <v>7155</v>
      </c>
      <c r="D180" s="203">
        <v>7298393.6248449665</v>
      </c>
      <c r="E180" s="142">
        <v>8164314.6726849694</v>
      </c>
      <c r="F180" s="141">
        <v>7827284.4253071602</v>
      </c>
      <c r="G180" s="468">
        <f t="shared" si="8"/>
        <v>1020.0410377141812</v>
      </c>
      <c r="H180" s="142">
        <v>1152.1110653647759</v>
      </c>
      <c r="I180" s="143">
        <v>1093.9600873944319</v>
      </c>
      <c r="J180" s="165">
        <f t="shared" si="6"/>
        <v>-132.07002765059462</v>
      </c>
      <c r="K180" s="166">
        <f t="shared" si="7"/>
        <v>-0.1146330693462954</v>
      </c>
      <c r="L180" s="200"/>
      <c r="M180" s="160">
        <v>29003589.884304464</v>
      </c>
      <c r="N180" s="144">
        <v>4053.6114443472347</v>
      </c>
    </row>
    <row r="181" spans="1:14" x14ac:dyDescent="0.25">
      <c r="A181" s="227">
        <v>564</v>
      </c>
      <c r="B181" s="228" t="s">
        <v>179</v>
      </c>
      <c r="C181" s="140">
        <v>207327</v>
      </c>
      <c r="D181" s="203">
        <v>117416146.09068233</v>
      </c>
      <c r="E181" s="142">
        <v>100892384.61955555</v>
      </c>
      <c r="F181" s="141">
        <v>93575547.890626624</v>
      </c>
      <c r="G181" s="468">
        <f t="shared" si="8"/>
        <v>566.33311672229047</v>
      </c>
      <c r="H181" s="142">
        <v>477.85877680936653</v>
      </c>
      <c r="I181" s="143">
        <v>451.34279611737315</v>
      </c>
      <c r="J181" s="165">
        <f t="shared" si="6"/>
        <v>88.474339912923938</v>
      </c>
      <c r="K181" s="166">
        <f t="shared" si="7"/>
        <v>0.18514746240230562</v>
      </c>
      <c r="L181" s="200"/>
      <c r="M181" s="160">
        <v>339441002.41249877</v>
      </c>
      <c r="N181" s="144">
        <v>1637.2252644976234</v>
      </c>
    </row>
    <row r="182" spans="1:14" x14ac:dyDescent="0.25">
      <c r="A182" s="227">
        <v>576</v>
      </c>
      <c r="B182" s="228" t="s">
        <v>180</v>
      </c>
      <c r="C182" s="140">
        <v>2861</v>
      </c>
      <c r="D182" s="203">
        <v>2340644.1057382049</v>
      </c>
      <c r="E182" s="142">
        <v>2232094.9226308521</v>
      </c>
      <c r="F182" s="141">
        <v>2204283.5748739573</v>
      </c>
      <c r="G182" s="468">
        <f t="shared" si="8"/>
        <v>818.12097369388493</v>
      </c>
      <c r="H182" s="142">
        <v>780.17229032885427</v>
      </c>
      <c r="I182" s="143">
        <v>770.45913137852403</v>
      </c>
      <c r="J182" s="165">
        <f t="shared" si="6"/>
        <v>37.948683365030661</v>
      </c>
      <c r="K182" s="166">
        <f t="shared" si="7"/>
        <v>4.8641413999765008E-2</v>
      </c>
      <c r="L182" s="200"/>
      <c r="M182" s="160">
        <v>11062372.932502508</v>
      </c>
      <c r="N182" s="144">
        <v>3866.6106020630928</v>
      </c>
    </row>
    <row r="183" spans="1:14" x14ac:dyDescent="0.25">
      <c r="A183" s="227">
        <v>577</v>
      </c>
      <c r="B183" s="228" t="s">
        <v>181</v>
      </c>
      <c r="C183" s="140">
        <v>10922</v>
      </c>
      <c r="D183" s="203">
        <v>9030473.8379767295</v>
      </c>
      <c r="E183" s="142">
        <v>7983813.4005783759</v>
      </c>
      <c r="F183" s="141">
        <v>7299260.6778366044</v>
      </c>
      <c r="G183" s="468">
        <f t="shared" si="8"/>
        <v>826.81503735366505</v>
      </c>
      <c r="H183" s="142">
        <v>734.29787589986972</v>
      </c>
      <c r="I183" s="143">
        <v>668.30806425898231</v>
      </c>
      <c r="J183" s="165">
        <f t="shared" si="6"/>
        <v>92.517161453795325</v>
      </c>
      <c r="K183" s="166">
        <f t="shared" si="7"/>
        <v>0.12599404749798179</v>
      </c>
      <c r="L183" s="200"/>
      <c r="M183" s="160">
        <v>20154653.262096353</v>
      </c>
      <c r="N183" s="144">
        <v>1845.3262463007097</v>
      </c>
    </row>
    <row r="184" spans="1:14" x14ac:dyDescent="0.25">
      <c r="A184" s="227">
        <v>578</v>
      </c>
      <c r="B184" s="228" t="s">
        <v>182</v>
      </c>
      <c r="C184" s="140">
        <v>3235</v>
      </c>
      <c r="D184" s="203">
        <v>2162430.4293083288</v>
      </c>
      <c r="E184" s="142">
        <v>3541358.1603145795</v>
      </c>
      <c r="F184" s="141">
        <v>3869717.3367349715</v>
      </c>
      <c r="G184" s="468">
        <f t="shared" si="8"/>
        <v>668.44835527305372</v>
      </c>
      <c r="H184" s="142">
        <v>1169.7440990153261</v>
      </c>
      <c r="I184" s="143">
        <v>1196.2031952812895</v>
      </c>
      <c r="J184" s="165">
        <f t="shared" si="6"/>
        <v>-501.29574374227241</v>
      </c>
      <c r="K184" s="166">
        <f t="shared" si="7"/>
        <v>-0.42855163292916459</v>
      </c>
      <c r="L184" s="200"/>
      <c r="M184" s="160">
        <v>13607810.346642096</v>
      </c>
      <c r="N184" s="144">
        <v>4206.4328737688083</v>
      </c>
    </row>
    <row r="185" spans="1:14" x14ac:dyDescent="0.25">
      <c r="A185" s="227">
        <v>580</v>
      </c>
      <c r="B185" s="228" t="s">
        <v>183</v>
      </c>
      <c r="C185" s="140">
        <v>4655</v>
      </c>
      <c r="D185" s="203">
        <v>1765245.975739842</v>
      </c>
      <c r="E185" s="142">
        <v>2366944.8147377186</v>
      </c>
      <c r="F185" s="141">
        <v>2293791.7864980591</v>
      </c>
      <c r="G185" s="468">
        <f t="shared" si="8"/>
        <v>379.21503238235061</v>
      </c>
      <c r="H185" s="142">
        <v>508.90393442271073</v>
      </c>
      <c r="I185" s="143">
        <v>492.75870816284834</v>
      </c>
      <c r="J185" s="165">
        <f t="shared" si="6"/>
        <v>-129.68890204036012</v>
      </c>
      <c r="K185" s="166">
        <f t="shared" si="7"/>
        <v>-0.25483965296412242</v>
      </c>
      <c r="L185" s="200"/>
      <c r="M185" s="160">
        <v>18497342.915229734</v>
      </c>
      <c r="N185" s="144">
        <v>3973.6504651406517</v>
      </c>
    </row>
    <row r="186" spans="1:14" x14ac:dyDescent="0.25">
      <c r="A186" s="227">
        <v>581</v>
      </c>
      <c r="B186" s="228" t="s">
        <v>184</v>
      </c>
      <c r="C186" s="140">
        <v>6352</v>
      </c>
      <c r="D186" s="203">
        <v>5603233.1553646494</v>
      </c>
      <c r="E186" s="142">
        <v>5816693.4090019492</v>
      </c>
      <c r="F186" s="141">
        <v>5661424.7624128684</v>
      </c>
      <c r="G186" s="468">
        <f t="shared" si="8"/>
        <v>882.12108869090832</v>
      </c>
      <c r="H186" s="142">
        <v>904.58287295370724</v>
      </c>
      <c r="I186" s="143">
        <v>891.28223589623246</v>
      </c>
      <c r="J186" s="165">
        <f t="shared" si="6"/>
        <v>-22.461784262798915</v>
      </c>
      <c r="K186" s="166">
        <f t="shared" si="7"/>
        <v>-2.483109611555559E-2</v>
      </c>
      <c r="L186" s="200"/>
      <c r="M186" s="160">
        <v>22053146.928714838</v>
      </c>
      <c r="N186" s="144">
        <v>3471.8430303392379</v>
      </c>
    </row>
    <row r="187" spans="1:14" x14ac:dyDescent="0.25">
      <c r="A187" s="227">
        <v>583</v>
      </c>
      <c r="B187" s="228" t="s">
        <v>185</v>
      </c>
      <c r="C187" s="140">
        <v>931</v>
      </c>
      <c r="D187" s="203">
        <v>107114.99669586676</v>
      </c>
      <c r="E187" s="142">
        <v>7177.3921098221326</v>
      </c>
      <c r="F187" s="141">
        <v>-117620.4284429393</v>
      </c>
      <c r="G187" s="468">
        <f t="shared" si="8"/>
        <v>115.05370214378814</v>
      </c>
      <c r="H187" s="142">
        <v>-66.445336079675471</v>
      </c>
      <c r="I187" s="143">
        <v>-126.33773194730323</v>
      </c>
      <c r="J187" s="165">
        <f t="shared" si="6"/>
        <v>181.49903822346363</v>
      </c>
      <c r="K187" s="166">
        <f t="shared" si="7"/>
        <v>-2.7315542208384009</v>
      </c>
      <c r="L187" s="200"/>
      <c r="M187" s="160">
        <v>5149285.1073636468</v>
      </c>
      <c r="N187" s="144">
        <v>5530.9184826677192</v>
      </c>
    </row>
    <row r="188" spans="1:14" x14ac:dyDescent="0.25">
      <c r="A188" s="227">
        <v>584</v>
      </c>
      <c r="B188" s="228" t="s">
        <v>186</v>
      </c>
      <c r="C188" s="140">
        <v>2706</v>
      </c>
      <c r="D188" s="203">
        <v>5559199.832327405</v>
      </c>
      <c r="E188" s="142">
        <v>5326694.628025976</v>
      </c>
      <c r="F188" s="141">
        <v>5265959.8321352182</v>
      </c>
      <c r="G188" s="468">
        <f t="shared" si="8"/>
        <v>2054.3975729221747</v>
      </c>
      <c r="H188" s="142">
        <v>1939.9858196696139</v>
      </c>
      <c r="I188" s="143">
        <v>1946.0309800943157</v>
      </c>
      <c r="J188" s="165">
        <f t="shared" si="6"/>
        <v>114.41175325256086</v>
      </c>
      <c r="K188" s="166">
        <f t="shared" si="7"/>
        <v>5.8975561621396576E-2</v>
      </c>
      <c r="L188" s="200"/>
      <c r="M188" s="160">
        <v>13688383.096472498</v>
      </c>
      <c r="N188" s="144">
        <v>5058.5303386816331</v>
      </c>
    </row>
    <row r="189" spans="1:14" x14ac:dyDescent="0.25">
      <c r="A189" s="227">
        <v>588</v>
      </c>
      <c r="B189" s="228" t="s">
        <v>187</v>
      </c>
      <c r="C189" s="140">
        <v>1654</v>
      </c>
      <c r="D189" s="203">
        <v>-357594.19808065885</v>
      </c>
      <c r="E189" s="142">
        <v>436406.98177365307</v>
      </c>
      <c r="F189" s="141">
        <v>377677.21783144469</v>
      </c>
      <c r="G189" s="468">
        <f t="shared" si="8"/>
        <v>-216.19963608262324</v>
      </c>
      <c r="H189" s="142">
        <v>248.44920300704538</v>
      </c>
      <c r="I189" s="143">
        <v>228.34172783037769</v>
      </c>
      <c r="J189" s="165">
        <f t="shared" si="6"/>
        <v>-464.64883908966863</v>
      </c>
      <c r="K189" s="166">
        <f t="shared" si="7"/>
        <v>-1.8701965370220663</v>
      </c>
      <c r="L189" s="200"/>
      <c r="M189" s="160">
        <v>6262155.1981094759</v>
      </c>
      <c r="N189" s="144">
        <v>3786.0672298122586</v>
      </c>
    </row>
    <row r="190" spans="1:14" x14ac:dyDescent="0.25">
      <c r="A190" s="227">
        <v>592</v>
      </c>
      <c r="B190" s="228" t="s">
        <v>188</v>
      </c>
      <c r="C190" s="140">
        <v>3772</v>
      </c>
      <c r="D190" s="203">
        <v>4969519.5584758306</v>
      </c>
      <c r="E190" s="142">
        <v>4135468.5975530297</v>
      </c>
      <c r="F190" s="141">
        <v>4122900.1112825274</v>
      </c>
      <c r="G190" s="468">
        <f t="shared" si="8"/>
        <v>1317.476022925724</v>
      </c>
      <c r="H190" s="142">
        <v>1100.8055666895625</v>
      </c>
      <c r="I190" s="143">
        <v>1093.0276010823243</v>
      </c>
      <c r="J190" s="165">
        <f t="shared" si="6"/>
        <v>216.6704562361615</v>
      </c>
      <c r="K190" s="166">
        <f t="shared" si="7"/>
        <v>0.19682899759287337</v>
      </c>
      <c r="L190" s="200"/>
      <c r="M190" s="160">
        <v>10964470.732026167</v>
      </c>
      <c r="N190" s="144">
        <v>2906.8056023399172</v>
      </c>
    </row>
    <row r="191" spans="1:14" x14ac:dyDescent="0.25">
      <c r="A191" s="227">
        <v>593</v>
      </c>
      <c r="B191" s="228" t="s">
        <v>189</v>
      </c>
      <c r="C191" s="140">
        <v>17375</v>
      </c>
      <c r="D191" s="203">
        <v>2934089.0612723962</v>
      </c>
      <c r="E191" s="142">
        <v>3554355.3618535735</v>
      </c>
      <c r="F191" s="141">
        <v>3265545.6900360938</v>
      </c>
      <c r="G191" s="468">
        <f t="shared" si="8"/>
        <v>168.86843518114512</v>
      </c>
      <c r="H191" s="142">
        <v>200.25935895560136</v>
      </c>
      <c r="I191" s="143">
        <v>187.94507568553058</v>
      </c>
      <c r="J191" s="165">
        <f t="shared" si="6"/>
        <v>-31.39092377445624</v>
      </c>
      <c r="K191" s="166">
        <f t="shared" si="7"/>
        <v>-0.15675134454722681</v>
      </c>
      <c r="L191" s="200"/>
      <c r="M191" s="160">
        <v>54994744.676305391</v>
      </c>
      <c r="N191" s="144">
        <v>3165.1651612262094</v>
      </c>
    </row>
    <row r="192" spans="1:14" x14ac:dyDescent="0.25">
      <c r="A192" s="227">
        <v>595</v>
      </c>
      <c r="B192" s="228" t="s">
        <v>190</v>
      </c>
      <c r="C192" s="140">
        <v>4321</v>
      </c>
      <c r="D192" s="203">
        <v>4775576.0183778368</v>
      </c>
      <c r="E192" s="142">
        <v>5632353.1157329241</v>
      </c>
      <c r="F192" s="141">
        <v>5505206.7332443586</v>
      </c>
      <c r="G192" s="468">
        <f t="shared" si="8"/>
        <v>1105.2015779629337</v>
      </c>
      <c r="H192" s="142">
        <v>1305.0833408315032</v>
      </c>
      <c r="I192" s="143">
        <v>1274.0584895265815</v>
      </c>
      <c r="J192" s="165">
        <f t="shared" si="6"/>
        <v>-199.88176286856947</v>
      </c>
      <c r="K192" s="166">
        <f t="shared" si="7"/>
        <v>-0.15315632083788572</v>
      </c>
      <c r="L192" s="200"/>
      <c r="M192" s="160">
        <v>22808940.062660571</v>
      </c>
      <c r="N192" s="144">
        <v>5278.6253327147815</v>
      </c>
    </row>
    <row r="193" spans="1:14" x14ac:dyDescent="0.25">
      <c r="A193" s="227">
        <v>598</v>
      </c>
      <c r="B193" s="228" t="s">
        <v>191</v>
      </c>
      <c r="C193" s="140">
        <v>19066</v>
      </c>
      <c r="D193" s="203">
        <v>10027244.831275756</v>
      </c>
      <c r="E193" s="142">
        <v>11902782.877738517</v>
      </c>
      <c r="F193" s="141">
        <v>11905022.854616525</v>
      </c>
      <c r="G193" s="468">
        <f t="shared" si="8"/>
        <v>525.9228381032076</v>
      </c>
      <c r="H193" s="142">
        <v>618.92525321192261</v>
      </c>
      <c r="I193" s="143">
        <v>624.41114311426225</v>
      </c>
      <c r="J193" s="165">
        <f t="shared" si="6"/>
        <v>-93.002415108715013</v>
      </c>
      <c r="K193" s="166">
        <f t="shared" si="7"/>
        <v>-0.15026437300154982</v>
      </c>
      <c r="L193" s="200"/>
      <c r="M193" s="160">
        <v>49969940.795562424</v>
      </c>
      <c r="N193" s="144">
        <v>2620.8927302823049</v>
      </c>
    </row>
    <row r="194" spans="1:14" x14ac:dyDescent="0.25">
      <c r="A194" s="227">
        <v>599</v>
      </c>
      <c r="B194" s="228" t="s">
        <v>192</v>
      </c>
      <c r="C194" s="140">
        <v>11174</v>
      </c>
      <c r="D194" s="203">
        <v>14487924.933396405</v>
      </c>
      <c r="E194" s="142">
        <v>15843959.97685306</v>
      </c>
      <c r="F194" s="141">
        <v>15156056.022232918</v>
      </c>
      <c r="G194" s="468">
        <f t="shared" si="8"/>
        <v>1296.5746315908721</v>
      </c>
      <c r="H194" s="142">
        <v>1416.2232841286077</v>
      </c>
      <c r="I194" s="143">
        <v>1356.36799912591</v>
      </c>
      <c r="J194" s="165">
        <f t="shared" si="6"/>
        <v>-119.64865253773564</v>
      </c>
      <c r="K194" s="166">
        <f t="shared" si="7"/>
        <v>-8.4484313934546432E-2</v>
      </c>
      <c r="L194" s="200"/>
      <c r="M194" s="160">
        <v>31886680.552115381</v>
      </c>
      <c r="N194" s="144">
        <v>2853.6495929940379</v>
      </c>
    </row>
    <row r="195" spans="1:14" x14ac:dyDescent="0.25">
      <c r="A195" s="227">
        <v>601</v>
      </c>
      <c r="B195" s="228" t="s">
        <v>193</v>
      </c>
      <c r="C195" s="140">
        <v>3931</v>
      </c>
      <c r="D195" s="203">
        <v>6323390.255981884</v>
      </c>
      <c r="E195" s="142">
        <v>7056874.0909367865</v>
      </c>
      <c r="F195" s="141">
        <v>7015563.0693295952</v>
      </c>
      <c r="G195" s="468">
        <f t="shared" si="8"/>
        <v>1608.5958422747096</v>
      </c>
      <c r="H195" s="142">
        <v>1788.6591429500859</v>
      </c>
      <c r="I195" s="143">
        <v>1784.6764358508256</v>
      </c>
      <c r="J195" s="165">
        <f t="shared" si="6"/>
        <v>-180.06330067537624</v>
      </c>
      <c r="K195" s="166">
        <f t="shared" si="7"/>
        <v>-0.10066943239861384</v>
      </c>
      <c r="L195" s="200"/>
      <c r="M195" s="160">
        <v>19225124.367527537</v>
      </c>
      <c r="N195" s="144">
        <v>4890.6447131843133</v>
      </c>
    </row>
    <row r="196" spans="1:14" x14ac:dyDescent="0.25">
      <c r="A196" s="227">
        <v>604</v>
      </c>
      <c r="B196" s="228" t="s">
        <v>194</v>
      </c>
      <c r="C196" s="140">
        <v>19803</v>
      </c>
      <c r="D196" s="203">
        <v>17616414.774454404</v>
      </c>
      <c r="E196" s="142">
        <v>11168838.363413237</v>
      </c>
      <c r="F196" s="141">
        <v>11669361.240904525</v>
      </c>
      <c r="G196" s="468">
        <f t="shared" si="8"/>
        <v>889.5831325786196</v>
      </c>
      <c r="H196" s="142">
        <v>568.20665370970244</v>
      </c>
      <c r="I196" s="143">
        <v>589.27239513732889</v>
      </c>
      <c r="J196" s="165">
        <f t="shared" si="6"/>
        <v>321.37647886891716</v>
      </c>
      <c r="K196" s="166">
        <f t="shared" si="7"/>
        <v>0.5655978802267051</v>
      </c>
      <c r="L196" s="200"/>
      <c r="M196" s="160">
        <v>19301600.991232775</v>
      </c>
      <c r="N196" s="144">
        <v>974.68065400357398</v>
      </c>
    </row>
    <row r="197" spans="1:14" x14ac:dyDescent="0.25">
      <c r="A197" s="227">
        <v>607</v>
      </c>
      <c r="B197" s="228" t="s">
        <v>195</v>
      </c>
      <c r="C197" s="140">
        <v>4201</v>
      </c>
      <c r="D197" s="203">
        <v>3997993.8227874967</v>
      </c>
      <c r="E197" s="142">
        <v>4809625.2980074305</v>
      </c>
      <c r="F197" s="141">
        <v>4679745.5759268515</v>
      </c>
      <c r="G197" s="468">
        <f t="shared" si="8"/>
        <v>951.67670144905901</v>
      </c>
      <c r="H197" s="142">
        <v>1168.0341104516615</v>
      </c>
      <c r="I197" s="143">
        <v>1113.95990857578</v>
      </c>
      <c r="J197" s="165">
        <f t="shared" si="6"/>
        <v>-216.35740900260248</v>
      </c>
      <c r="K197" s="166">
        <f t="shared" si="7"/>
        <v>-0.18523209816102054</v>
      </c>
      <c r="L197" s="200"/>
      <c r="M197" s="160">
        <v>16709748.628869798</v>
      </c>
      <c r="N197" s="144">
        <v>3977.5645391263506</v>
      </c>
    </row>
    <row r="198" spans="1:14" x14ac:dyDescent="0.25">
      <c r="A198" s="227">
        <v>608</v>
      </c>
      <c r="B198" s="228" t="s">
        <v>196</v>
      </c>
      <c r="C198" s="140">
        <v>2063</v>
      </c>
      <c r="D198" s="203">
        <v>2458322.2027747752</v>
      </c>
      <c r="E198" s="142">
        <v>1819303.317994338</v>
      </c>
      <c r="F198" s="141">
        <v>1664026.6710366558</v>
      </c>
      <c r="G198" s="468">
        <f t="shared" si="8"/>
        <v>1191.6249165170989</v>
      </c>
      <c r="H198" s="142">
        <v>896.08740571708097</v>
      </c>
      <c r="I198" s="143">
        <v>806.60526952818987</v>
      </c>
      <c r="J198" s="165">
        <f t="shared" si="6"/>
        <v>295.53751080001791</v>
      </c>
      <c r="K198" s="166">
        <f t="shared" si="7"/>
        <v>0.32980879868913937</v>
      </c>
      <c r="L198" s="200"/>
      <c r="M198" s="160">
        <v>7897557.9062179923</v>
      </c>
      <c r="N198" s="144">
        <v>3828.1909385448339</v>
      </c>
    </row>
    <row r="199" spans="1:14" x14ac:dyDescent="0.25">
      <c r="A199" s="227">
        <v>609</v>
      </c>
      <c r="B199" s="228" t="s">
        <v>197</v>
      </c>
      <c r="C199" s="140">
        <v>83684</v>
      </c>
      <c r="D199" s="203">
        <v>27368355.60393174</v>
      </c>
      <c r="E199" s="142">
        <v>25934161.633418567</v>
      </c>
      <c r="F199" s="141">
        <v>22389760.556031466</v>
      </c>
      <c r="G199" s="468">
        <f t="shared" si="8"/>
        <v>327.0440658182178</v>
      </c>
      <c r="H199" s="142">
        <v>308.56129766046763</v>
      </c>
      <c r="I199" s="143">
        <v>267.55127092432804</v>
      </c>
      <c r="J199" s="165">
        <f t="shared" si="6"/>
        <v>18.482768157750172</v>
      </c>
      <c r="K199" s="166">
        <f t="shared" si="7"/>
        <v>5.9899826380974394E-2</v>
      </c>
      <c r="L199" s="200"/>
      <c r="M199" s="160">
        <v>183125935.92368892</v>
      </c>
      <c r="N199" s="144">
        <v>2188.3028526801886</v>
      </c>
    </row>
    <row r="200" spans="1:14" x14ac:dyDescent="0.25">
      <c r="A200" s="227">
        <v>611</v>
      </c>
      <c r="B200" s="228" t="s">
        <v>198</v>
      </c>
      <c r="C200" s="140">
        <v>5070</v>
      </c>
      <c r="D200" s="203">
        <v>4126956.5847299071</v>
      </c>
      <c r="E200" s="142">
        <v>4074024.1007343177</v>
      </c>
      <c r="F200" s="141">
        <v>3890795.2583818166</v>
      </c>
      <c r="G200" s="468">
        <f t="shared" si="8"/>
        <v>813.995381603532</v>
      </c>
      <c r="H200" s="142">
        <v>811.09291927698575</v>
      </c>
      <c r="I200" s="143">
        <v>767.41523833960878</v>
      </c>
      <c r="J200" s="165">
        <f t="shared" si="6"/>
        <v>2.9024623265462424</v>
      </c>
      <c r="K200" s="166">
        <f t="shared" si="7"/>
        <v>3.5784584695099037E-3</v>
      </c>
      <c r="L200" s="200"/>
      <c r="M200" s="160">
        <v>6275248.5639594365</v>
      </c>
      <c r="N200" s="144">
        <v>1237.7216102484097</v>
      </c>
    </row>
    <row r="201" spans="1:14" x14ac:dyDescent="0.25">
      <c r="A201" s="227">
        <v>614</v>
      </c>
      <c r="B201" s="228" t="s">
        <v>199</v>
      </c>
      <c r="C201" s="140">
        <v>3117</v>
      </c>
      <c r="D201" s="203">
        <v>3639187.2936436916</v>
      </c>
      <c r="E201" s="142">
        <v>2356796.6553462744</v>
      </c>
      <c r="F201" s="141">
        <v>2215822.8838384366</v>
      </c>
      <c r="G201" s="468">
        <f t="shared" si="8"/>
        <v>1167.5288077137284</v>
      </c>
      <c r="H201" s="142">
        <v>740.41695712103763</v>
      </c>
      <c r="I201" s="143">
        <v>710.8831837787734</v>
      </c>
      <c r="J201" s="165">
        <f t="shared" si="6"/>
        <v>427.11185059269076</v>
      </c>
      <c r="K201" s="166">
        <f t="shared" si="7"/>
        <v>0.57685314535937871</v>
      </c>
      <c r="L201" s="200"/>
      <c r="M201" s="160">
        <v>18626130.500620604</v>
      </c>
      <c r="N201" s="144">
        <v>5975.6594483864628</v>
      </c>
    </row>
    <row r="202" spans="1:14" x14ac:dyDescent="0.25">
      <c r="A202" s="227">
        <v>615</v>
      </c>
      <c r="B202" s="228" t="s">
        <v>200</v>
      </c>
      <c r="C202" s="140">
        <v>7779</v>
      </c>
      <c r="D202" s="203">
        <v>15025589.881719299</v>
      </c>
      <c r="E202" s="142">
        <v>15048024.726785764</v>
      </c>
      <c r="F202" s="141">
        <v>14810257.075567324</v>
      </c>
      <c r="G202" s="468">
        <f t="shared" si="8"/>
        <v>1931.5580256741609</v>
      </c>
      <c r="H202" s="142">
        <v>1920.8012246800056</v>
      </c>
      <c r="I202" s="143">
        <v>1903.8767290869423</v>
      </c>
      <c r="J202" s="165">
        <f t="shared" ref="J202:J265" si="9">G202-H202</f>
        <v>10.756800994155356</v>
      </c>
      <c r="K202" s="166">
        <f t="shared" ref="K202:K265" si="10">J202/H202</f>
        <v>5.6001635442248206E-3</v>
      </c>
      <c r="L202" s="200"/>
      <c r="M202" s="160">
        <v>39882867.45257692</v>
      </c>
      <c r="N202" s="144">
        <v>5126.9915737982928</v>
      </c>
    </row>
    <row r="203" spans="1:14" x14ac:dyDescent="0.25">
      <c r="A203" s="227">
        <v>616</v>
      </c>
      <c r="B203" s="228" t="s">
        <v>201</v>
      </c>
      <c r="C203" s="140">
        <v>1833</v>
      </c>
      <c r="D203" s="203">
        <v>1041447.2676673424</v>
      </c>
      <c r="E203" s="142">
        <v>1132669.328924926</v>
      </c>
      <c r="F203" s="141">
        <v>1004908.2391969874</v>
      </c>
      <c r="G203" s="468">
        <f t="shared" ref="G203:G266" si="11">D203/C203</f>
        <v>568.165448809243</v>
      </c>
      <c r="H203" s="142">
        <v>612.41261807142712</v>
      </c>
      <c r="I203" s="143">
        <v>548.23144527931663</v>
      </c>
      <c r="J203" s="165">
        <f t="shared" si="9"/>
        <v>-44.247169262184116</v>
      </c>
      <c r="K203" s="166">
        <f t="shared" si="10"/>
        <v>-7.225058393069142E-2</v>
      </c>
      <c r="L203" s="200"/>
      <c r="M203" s="160">
        <v>4043064.6871599155</v>
      </c>
      <c r="N203" s="144">
        <v>2205.709049187079</v>
      </c>
    </row>
    <row r="204" spans="1:14" x14ac:dyDescent="0.25">
      <c r="A204" s="227">
        <v>619</v>
      </c>
      <c r="B204" s="228" t="s">
        <v>202</v>
      </c>
      <c r="C204" s="140">
        <v>2785</v>
      </c>
      <c r="D204" s="203">
        <v>3670535.3178540147</v>
      </c>
      <c r="E204" s="142">
        <v>3144362.1900893645</v>
      </c>
      <c r="F204" s="141">
        <v>3192920.5296607078</v>
      </c>
      <c r="G204" s="468">
        <f t="shared" si="11"/>
        <v>1317.9660028201131</v>
      </c>
      <c r="H204" s="142">
        <v>1273.7016840536319</v>
      </c>
      <c r="I204" s="143">
        <v>1146.4705672031266</v>
      </c>
      <c r="J204" s="165">
        <f t="shared" si="9"/>
        <v>44.26431876648121</v>
      </c>
      <c r="K204" s="166">
        <f t="shared" si="10"/>
        <v>3.4752500778367008E-2</v>
      </c>
      <c r="L204" s="200"/>
      <c r="M204" s="160">
        <v>11750170.444211025</v>
      </c>
      <c r="N204" s="144">
        <v>4219.0917214402243</v>
      </c>
    </row>
    <row r="205" spans="1:14" x14ac:dyDescent="0.25">
      <c r="A205" s="227">
        <v>620</v>
      </c>
      <c r="B205" s="228" t="s">
        <v>203</v>
      </c>
      <c r="C205" s="140">
        <v>2491</v>
      </c>
      <c r="D205" s="203">
        <v>3878944.970739943</v>
      </c>
      <c r="E205" s="142">
        <v>3732743.5509292278</v>
      </c>
      <c r="F205" s="141">
        <v>3654525.1301702186</v>
      </c>
      <c r="G205" s="468">
        <f t="shared" si="11"/>
        <v>1557.1838501565408</v>
      </c>
      <c r="H205" s="142">
        <v>1466.8211766074778</v>
      </c>
      <c r="I205" s="143">
        <v>1467.0915817624323</v>
      </c>
      <c r="J205" s="165">
        <f t="shared" si="9"/>
        <v>90.362673549062947</v>
      </c>
      <c r="K205" s="166">
        <f t="shared" si="10"/>
        <v>6.160442389989032E-2</v>
      </c>
      <c r="L205" s="200"/>
      <c r="M205" s="160">
        <v>15314678.397614606</v>
      </c>
      <c r="N205" s="144">
        <v>6148.0041740725037</v>
      </c>
    </row>
    <row r="206" spans="1:14" x14ac:dyDescent="0.25">
      <c r="A206" s="227">
        <v>623</v>
      </c>
      <c r="B206" s="228" t="s">
        <v>204</v>
      </c>
      <c r="C206" s="140">
        <v>2137</v>
      </c>
      <c r="D206" s="203">
        <v>1198559.0387656838</v>
      </c>
      <c r="E206" s="142">
        <v>654558.24987014895</v>
      </c>
      <c r="F206" s="141">
        <v>632111.38443078962</v>
      </c>
      <c r="G206" s="468">
        <f t="shared" si="11"/>
        <v>560.86057031618327</v>
      </c>
      <c r="H206" s="142">
        <v>310.73666348626517</v>
      </c>
      <c r="I206" s="143">
        <v>295.79381583097313</v>
      </c>
      <c r="J206" s="165">
        <f t="shared" si="9"/>
        <v>250.1239068299181</v>
      </c>
      <c r="K206" s="166">
        <f t="shared" si="10"/>
        <v>0.80493850974548353</v>
      </c>
      <c r="L206" s="200"/>
      <c r="M206" s="160">
        <v>8333018.1189566152</v>
      </c>
      <c r="N206" s="144">
        <v>3899.4001492543825</v>
      </c>
    </row>
    <row r="207" spans="1:14" x14ac:dyDescent="0.25">
      <c r="A207" s="227">
        <v>624</v>
      </c>
      <c r="B207" s="228" t="s">
        <v>205</v>
      </c>
      <c r="C207" s="140">
        <v>5125</v>
      </c>
      <c r="D207" s="203">
        <v>5426325.4842126034</v>
      </c>
      <c r="E207" s="142">
        <v>4873472.2331330087</v>
      </c>
      <c r="F207" s="141">
        <v>4721417.5723426919</v>
      </c>
      <c r="G207" s="468">
        <f t="shared" si="11"/>
        <v>1058.7952164317276</v>
      </c>
      <c r="H207" s="142">
        <v>952.2554601235139</v>
      </c>
      <c r="I207" s="143">
        <v>921.25220923759844</v>
      </c>
      <c r="J207" s="165">
        <f t="shared" si="9"/>
        <v>106.53975630821367</v>
      </c>
      <c r="K207" s="166">
        <f t="shared" si="10"/>
        <v>0.11188148639693256</v>
      </c>
      <c r="L207" s="200"/>
      <c r="M207" s="160">
        <v>10335782.256092459</v>
      </c>
      <c r="N207" s="144">
        <v>2016.7380011887724</v>
      </c>
    </row>
    <row r="208" spans="1:14" x14ac:dyDescent="0.25">
      <c r="A208" s="227">
        <v>625</v>
      </c>
      <c r="B208" s="228" t="s">
        <v>206</v>
      </c>
      <c r="C208" s="140">
        <v>3051</v>
      </c>
      <c r="D208" s="203">
        <v>4928514.6965374695</v>
      </c>
      <c r="E208" s="142">
        <v>4981168.2284873491</v>
      </c>
      <c r="F208" s="141">
        <v>4905131.2756792065</v>
      </c>
      <c r="G208" s="468">
        <f t="shared" si="11"/>
        <v>1615.3768261348639</v>
      </c>
      <c r="H208" s="142">
        <v>1607.3593013724517</v>
      </c>
      <c r="I208" s="143">
        <v>1607.7126436182257</v>
      </c>
      <c r="J208" s="165">
        <f t="shared" si="9"/>
        <v>8.0175247624122221</v>
      </c>
      <c r="K208" s="166">
        <f t="shared" si="10"/>
        <v>4.9880103070709947E-3</v>
      </c>
      <c r="L208" s="200"/>
      <c r="M208" s="160">
        <v>11573566.45109527</v>
      </c>
      <c r="N208" s="144">
        <v>3793.3682238922552</v>
      </c>
    </row>
    <row r="209" spans="1:14" x14ac:dyDescent="0.25">
      <c r="A209" s="227">
        <v>626</v>
      </c>
      <c r="B209" s="228" t="s">
        <v>207</v>
      </c>
      <c r="C209" s="140">
        <v>5033</v>
      </c>
      <c r="D209" s="203">
        <v>2179117.916118335</v>
      </c>
      <c r="E209" s="142">
        <v>1783058.5441408174</v>
      </c>
      <c r="F209" s="141">
        <v>1714707.3804333431</v>
      </c>
      <c r="G209" s="468">
        <f t="shared" si="11"/>
        <v>432.96600757368071</v>
      </c>
      <c r="H209" s="142">
        <v>347.39033263278708</v>
      </c>
      <c r="I209" s="143">
        <v>340.69290292734814</v>
      </c>
      <c r="J209" s="165">
        <f t="shared" si="9"/>
        <v>85.575674940893634</v>
      </c>
      <c r="K209" s="166">
        <f t="shared" si="10"/>
        <v>0.24633867699292708</v>
      </c>
      <c r="L209" s="200"/>
      <c r="M209" s="160">
        <v>20463322.061597425</v>
      </c>
      <c r="N209" s="144">
        <v>4065.8299347501343</v>
      </c>
    </row>
    <row r="210" spans="1:14" x14ac:dyDescent="0.25">
      <c r="A210" s="227">
        <v>630</v>
      </c>
      <c r="B210" s="228" t="s">
        <v>208</v>
      </c>
      <c r="C210" s="140">
        <v>1593</v>
      </c>
      <c r="D210" s="203">
        <v>2323413.0530049894</v>
      </c>
      <c r="E210" s="142">
        <v>3105306.7389318822</v>
      </c>
      <c r="F210" s="141">
        <v>3145280.6642843499</v>
      </c>
      <c r="G210" s="468">
        <f t="shared" si="11"/>
        <v>1458.5141575674761</v>
      </c>
      <c r="H210" s="142">
        <v>1884.2258248159962</v>
      </c>
      <c r="I210" s="143">
        <v>1974.4385839826427</v>
      </c>
      <c r="J210" s="165">
        <f t="shared" si="9"/>
        <v>-425.71166724852014</v>
      </c>
      <c r="K210" s="166">
        <f t="shared" si="10"/>
        <v>-0.2259345252791517</v>
      </c>
      <c r="L210" s="200"/>
      <c r="M210" s="160">
        <v>6828337.6340920022</v>
      </c>
      <c r="N210" s="144">
        <v>4286.4643026315143</v>
      </c>
    </row>
    <row r="211" spans="1:14" x14ac:dyDescent="0.25">
      <c r="A211" s="227">
        <v>631</v>
      </c>
      <c r="B211" s="228" t="s">
        <v>209</v>
      </c>
      <c r="C211" s="140">
        <v>1994</v>
      </c>
      <c r="D211" s="203">
        <v>2089343.1121194535</v>
      </c>
      <c r="E211" s="142">
        <v>1399500.1912870721</v>
      </c>
      <c r="F211" s="141">
        <v>1416041.2636302365</v>
      </c>
      <c r="G211" s="468">
        <f t="shared" si="11"/>
        <v>1047.8150010629156</v>
      </c>
      <c r="H211" s="142">
        <v>709.00611398549256</v>
      </c>
      <c r="I211" s="143">
        <v>710.15108507032926</v>
      </c>
      <c r="J211" s="165">
        <f t="shared" si="9"/>
        <v>338.80888707742304</v>
      </c>
      <c r="K211" s="166">
        <f t="shared" si="10"/>
        <v>0.47786454925317556</v>
      </c>
      <c r="L211" s="200"/>
      <c r="M211" s="160">
        <v>4211547.2703690175</v>
      </c>
      <c r="N211" s="144">
        <v>2112.1099650797478</v>
      </c>
    </row>
    <row r="212" spans="1:14" x14ac:dyDescent="0.25">
      <c r="A212" s="227">
        <v>635</v>
      </c>
      <c r="B212" s="228" t="s">
        <v>210</v>
      </c>
      <c r="C212" s="140">
        <v>6415</v>
      </c>
      <c r="D212" s="203">
        <v>3820258.7368508065</v>
      </c>
      <c r="E212" s="142">
        <v>3514926.1409190008</v>
      </c>
      <c r="F212" s="141">
        <v>3526995.0482636383</v>
      </c>
      <c r="G212" s="468">
        <f t="shared" si="11"/>
        <v>595.51967838671965</v>
      </c>
      <c r="H212" s="142">
        <v>528.44460497568195</v>
      </c>
      <c r="I212" s="143">
        <v>549.80437229363031</v>
      </c>
      <c r="J212" s="165">
        <f t="shared" si="9"/>
        <v>67.075073411037692</v>
      </c>
      <c r="K212" s="166">
        <f t="shared" si="10"/>
        <v>0.12692924249671234</v>
      </c>
      <c r="L212" s="200"/>
      <c r="M212" s="160">
        <v>18325508.78737228</v>
      </c>
      <c r="N212" s="144">
        <v>2856.6654384056556</v>
      </c>
    </row>
    <row r="213" spans="1:14" x14ac:dyDescent="0.25">
      <c r="A213" s="227">
        <v>636</v>
      </c>
      <c r="B213" s="228" t="s">
        <v>211</v>
      </c>
      <c r="C213" s="140">
        <v>8229</v>
      </c>
      <c r="D213" s="203">
        <v>7089852.3005993282</v>
      </c>
      <c r="E213" s="142">
        <v>8394273.8982362114</v>
      </c>
      <c r="F213" s="141">
        <v>7877987.236140389</v>
      </c>
      <c r="G213" s="468">
        <f t="shared" si="11"/>
        <v>861.5691214727583</v>
      </c>
      <c r="H213" s="142">
        <v>1026.6588769274774</v>
      </c>
      <c r="I213" s="143">
        <v>957.34442048127221</v>
      </c>
      <c r="J213" s="165">
        <f t="shared" si="9"/>
        <v>-165.08975545471912</v>
      </c>
      <c r="K213" s="166">
        <f t="shared" si="10"/>
        <v>-0.16080292993597811</v>
      </c>
      <c r="L213" s="200"/>
      <c r="M213" s="160">
        <v>22917281.283419732</v>
      </c>
      <c r="N213" s="144">
        <v>2784.941218060485</v>
      </c>
    </row>
    <row r="214" spans="1:14" x14ac:dyDescent="0.25">
      <c r="A214" s="227">
        <v>638</v>
      </c>
      <c r="B214" s="228" t="s">
        <v>212</v>
      </c>
      <c r="C214" s="140">
        <v>50619</v>
      </c>
      <c r="D214" s="203">
        <v>48301375.391669482</v>
      </c>
      <c r="E214" s="142">
        <v>38895893.570352867</v>
      </c>
      <c r="F214" s="141">
        <v>40169477.317239858</v>
      </c>
      <c r="G214" s="468">
        <f t="shared" si="11"/>
        <v>954.21433437384144</v>
      </c>
      <c r="H214" s="142">
        <v>729.42824967606759</v>
      </c>
      <c r="I214" s="143">
        <v>793.56520905667549</v>
      </c>
      <c r="J214" s="165">
        <f t="shared" si="9"/>
        <v>224.78608469777384</v>
      </c>
      <c r="K214" s="166">
        <f t="shared" si="10"/>
        <v>0.30816750625931927</v>
      </c>
      <c r="L214" s="200"/>
      <c r="M214" s="160">
        <v>65727631.677306779</v>
      </c>
      <c r="N214" s="144">
        <v>1298.4774823150749</v>
      </c>
    </row>
    <row r="215" spans="1:14" x14ac:dyDescent="0.25">
      <c r="A215" s="227">
        <v>678</v>
      </c>
      <c r="B215" s="228" t="s">
        <v>213</v>
      </c>
      <c r="C215" s="140">
        <v>24353</v>
      </c>
      <c r="D215" s="203">
        <v>22569069.89527015</v>
      </c>
      <c r="E215" s="142">
        <v>22595298.701904967</v>
      </c>
      <c r="F215" s="141">
        <v>21834096.625174329</v>
      </c>
      <c r="G215" s="468">
        <f t="shared" si="11"/>
        <v>926.74700838788442</v>
      </c>
      <c r="H215" s="142">
        <v>911.84119828788926</v>
      </c>
      <c r="I215" s="143">
        <v>896.56701947087947</v>
      </c>
      <c r="J215" s="165">
        <f t="shared" si="9"/>
        <v>14.905810099995165</v>
      </c>
      <c r="K215" s="166">
        <f t="shared" si="10"/>
        <v>1.6346936427069681E-2</v>
      </c>
      <c r="L215" s="200"/>
      <c r="M215" s="160">
        <v>69807101.617935687</v>
      </c>
      <c r="N215" s="144">
        <v>2866.4682633735347</v>
      </c>
    </row>
    <row r="216" spans="1:14" x14ac:dyDescent="0.25">
      <c r="A216" s="227">
        <v>680</v>
      </c>
      <c r="B216" s="228" t="s">
        <v>214</v>
      </c>
      <c r="C216" s="140">
        <v>24407</v>
      </c>
      <c r="D216" s="203">
        <v>12885800.585623045</v>
      </c>
      <c r="E216" s="142">
        <v>10651688.731593654</v>
      </c>
      <c r="F216" s="141">
        <v>9494895.2214024942</v>
      </c>
      <c r="G216" s="468">
        <f t="shared" si="11"/>
        <v>527.95511884389907</v>
      </c>
      <c r="H216" s="142">
        <v>432.68917653106297</v>
      </c>
      <c r="I216" s="143">
        <v>389.0234449708073</v>
      </c>
      <c r="J216" s="165">
        <f t="shared" si="9"/>
        <v>95.265942312836103</v>
      </c>
      <c r="K216" s="166">
        <f t="shared" si="10"/>
        <v>0.22017177105421984</v>
      </c>
      <c r="L216" s="200"/>
      <c r="M216" s="160">
        <v>38968000.646090209</v>
      </c>
      <c r="N216" s="144">
        <v>1596.5911683570373</v>
      </c>
    </row>
    <row r="217" spans="1:14" x14ac:dyDescent="0.25">
      <c r="A217" s="227">
        <v>681</v>
      </c>
      <c r="B217" s="228" t="s">
        <v>215</v>
      </c>
      <c r="C217" s="140">
        <v>3364</v>
      </c>
      <c r="D217" s="203">
        <v>2726478.0115872701</v>
      </c>
      <c r="E217" s="142">
        <v>2123476.2428508345</v>
      </c>
      <c r="F217" s="141">
        <v>2033576.9665384609</v>
      </c>
      <c r="G217" s="468">
        <f t="shared" si="11"/>
        <v>810.48692377742873</v>
      </c>
      <c r="H217" s="142">
        <v>600.60530405791746</v>
      </c>
      <c r="I217" s="143">
        <v>604.51158339431061</v>
      </c>
      <c r="J217" s="165">
        <f t="shared" si="9"/>
        <v>209.88161971951126</v>
      </c>
      <c r="K217" s="166">
        <f t="shared" si="10"/>
        <v>0.34945016019917136</v>
      </c>
      <c r="L217" s="200"/>
      <c r="M217" s="160">
        <v>12373624.739162704</v>
      </c>
      <c r="N217" s="144">
        <v>3678.2475443408753</v>
      </c>
    </row>
    <row r="218" spans="1:14" x14ac:dyDescent="0.25">
      <c r="A218" s="227">
        <v>683</v>
      </c>
      <c r="B218" s="228" t="s">
        <v>216</v>
      </c>
      <c r="C218" s="140">
        <v>3712</v>
      </c>
      <c r="D218" s="203">
        <v>7434709.1986732325</v>
      </c>
      <c r="E218" s="142">
        <v>7328342.4304492949</v>
      </c>
      <c r="F218" s="141">
        <v>7278890.0940266615</v>
      </c>
      <c r="G218" s="468">
        <f t="shared" si="11"/>
        <v>2002.8850211942975</v>
      </c>
      <c r="H218" s="142">
        <v>1957.323122427073</v>
      </c>
      <c r="I218" s="143">
        <v>1960.9078917097688</v>
      </c>
      <c r="J218" s="165">
        <f t="shared" si="9"/>
        <v>45.56189876722442</v>
      </c>
      <c r="K218" s="166">
        <f t="shared" si="10"/>
        <v>2.3277658269692254E-2</v>
      </c>
      <c r="L218" s="200"/>
      <c r="M218" s="160">
        <v>21507251.192553002</v>
      </c>
      <c r="N218" s="144">
        <v>5793.9793083386321</v>
      </c>
    </row>
    <row r="219" spans="1:14" x14ac:dyDescent="0.25">
      <c r="A219" s="227">
        <v>684</v>
      </c>
      <c r="B219" s="228" t="s">
        <v>217</v>
      </c>
      <c r="C219" s="140">
        <v>39040</v>
      </c>
      <c r="D219" s="203">
        <v>22668087.944053028</v>
      </c>
      <c r="E219" s="142">
        <v>20872009.414849147</v>
      </c>
      <c r="F219" s="141">
        <v>19866188.477117442</v>
      </c>
      <c r="G219" s="468">
        <f t="shared" si="11"/>
        <v>580.63749856693209</v>
      </c>
      <c r="H219" s="142">
        <v>521.79442660986547</v>
      </c>
      <c r="I219" s="143">
        <v>508.86753271304923</v>
      </c>
      <c r="J219" s="165">
        <f t="shared" si="9"/>
        <v>58.843071957066627</v>
      </c>
      <c r="K219" s="166">
        <f t="shared" si="10"/>
        <v>0.11277060266698159</v>
      </c>
      <c r="L219" s="200"/>
      <c r="M219" s="160">
        <v>65774172.898299225</v>
      </c>
      <c r="N219" s="144">
        <v>1684.7892648129925</v>
      </c>
    </row>
    <row r="220" spans="1:14" x14ac:dyDescent="0.25">
      <c r="A220" s="227">
        <v>686</v>
      </c>
      <c r="B220" s="228" t="s">
        <v>218</v>
      </c>
      <c r="C220" s="140">
        <v>3053</v>
      </c>
      <c r="D220" s="203">
        <v>658553.3833034148</v>
      </c>
      <c r="E220" s="142">
        <v>1914695.9167942747</v>
      </c>
      <c r="F220" s="141">
        <v>2001176.4544519114</v>
      </c>
      <c r="G220" s="468">
        <f t="shared" si="11"/>
        <v>215.70697127527507</v>
      </c>
      <c r="H220" s="142">
        <v>573.59676278882239</v>
      </c>
      <c r="I220" s="143">
        <v>655.47869454697388</v>
      </c>
      <c r="J220" s="165">
        <f t="shared" si="9"/>
        <v>-357.88979151354732</v>
      </c>
      <c r="K220" s="166">
        <f t="shared" si="10"/>
        <v>-0.62393969898555623</v>
      </c>
      <c r="L220" s="200"/>
      <c r="M220" s="160">
        <v>13054330.039272312</v>
      </c>
      <c r="N220" s="144">
        <v>4275.9024039542455</v>
      </c>
    </row>
    <row r="221" spans="1:14" x14ac:dyDescent="0.25">
      <c r="A221" s="227">
        <v>687</v>
      </c>
      <c r="B221" s="228" t="s">
        <v>219</v>
      </c>
      <c r="C221" s="140">
        <v>1561</v>
      </c>
      <c r="D221" s="203">
        <v>730499.33014402119</v>
      </c>
      <c r="E221" s="142">
        <v>558469.57868455863</v>
      </c>
      <c r="F221" s="141">
        <v>653247.79003112228</v>
      </c>
      <c r="G221" s="468">
        <f t="shared" si="11"/>
        <v>467.96882136067984</v>
      </c>
      <c r="H221" s="142">
        <v>371.88249755577107</v>
      </c>
      <c r="I221" s="143">
        <v>418.4803267335825</v>
      </c>
      <c r="J221" s="165">
        <f t="shared" si="9"/>
        <v>96.086323804908773</v>
      </c>
      <c r="K221" s="166">
        <f t="shared" si="10"/>
        <v>0.25837818245398536</v>
      </c>
      <c r="L221" s="200"/>
      <c r="M221" s="160">
        <v>8345950.150626393</v>
      </c>
      <c r="N221" s="144">
        <v>5346.5407755454153</v>
      </c>
    </row>
    <row r="222" spans="1:14" x14ac:dyDescent="0.25">
      <c r="A222" s="227">
        <v>689</v>
      </c>
      <c r="B222" s="228" t="s">
        <v>220</v>
      </c>
      <c r="C222" s="140">
        <v>3146</v>
      </c>
      <c r="D222" s="203">
        <v>1736474.9075015737</v>
      </c>
      <c r="E222" s="142">
        <v>1965730.6491999673</v>
      </c>
      <c r="F222" s="141">
        <v>1820554.6228873306</v>
      </c>
      <c r="G222" s="468">
        <f t="shared" si="11"/>
        <v>551.96278051543982</v>
      </c>
      <c r="H222" s="142">
        <v>678.45920190717334</v>
      </c>
      <c r="I222" s="143">
        <v>578.68869131828694</v>
      </c>
      <c r="J222" s="165">
        <f t="shared" si="9"/>
        <v>-126.49642139173352</v>
      </c>
      <c r="K222" s="166">
        <f t="shared" si="10"/>
        <v>-0.18644661467653104</v>
      </c>
      <c r="L222" s="200"/>
      <c r="M222" s="160">
        <v>11000054.677101772</v>
      </c>
      <c r="N222" s="144">
        <v>3496.5208763832716</v>
      </c>
    </row>
    <row r="223" spans="1:14" x14ac:dyDescent="0.25">
      <c r="A223" s="227">
        <v>691</v>
      </c>
      <c r="B223" s="228" t="s">
        <v>221</v>
      </c>
      <c r="C223" s="140">
        <v>2710</v>
      </c>
      <c r="D223" s="203">
        <v>4735070.9240185563</v>
      </c>
      <c r="E223" s="142">
        <v>3596071.2791038984</v>
      </c>
      <c r="F223" s="141">
        <v>3743832.8128723539</v>
      </c>
      <c r="G223" s="468">
        <f t="shared" si="11"/>
        <v>1747.2586435492829</v>
      </c>
      <c r="H223" s="142">
        <v>1290.6274092634312</v>
      </c>
      <c r="I223" s="143">
        <v>1381.4881228311269</v>
      </c>
      <c r="J223" s="165">
        <f t="shared" si="9"/>
        <v>456.63123428585163</v>
      </c>
      <c r="K223" s="166">
        <f t="shared" si="10"/>
        <v>0.35380562276021538</v>
      </c>
      <c r="L223" s="200"/>
      <c r="M223" s="160">
        <v>12747917.740409937</v>
      </c>
      <c r="N223" s="144">
        <v>4704.0286864981317</v>
      </c>
    </row>
    <row r="224" spans="1:14" x14ac:dyDescent="0.25">
      <c r="A224" s="227">
        <v>694</v>
      </c>
      <c r="B224" s="228" t="s">
        <v>222</v>
      </c>
      <c r="C224" s="140">
        <v>28710</v>
      </c>
      <c r="D224" s="203">
        <v>12185013.185636282</v>
      </c>
      <c r="E224" s="142">
        <v>13924920.691972686</v>
      </c>
      <c r="F224" s="141">
        <v>13580591.627137089</v>
      </c>
      <c r="G224" s="468">
        <f t="shared" si="11"/>
        <v>424.41703885880469</v>
      </c>
      <c r="H224" s="142">
        <v>469.84676739716775</v>
      </c>
      <c r="I224" s="143">
        <v>473.02652828760324</v>
      </c>
      <c r="J224" s="165">
        <f t="shared" si="9"/>
        <v>-45.429728538363065</v>
      </c>
      <c r="K224" s="166">
        <f t="shared" si="10"/>
        <v>-9.6690520592558865E-2</v>
      </c>
      <c r="L224" s="200"/>
      <c r="M224" s="160">
        <v>48050313.380788073</v>
      </c>
      <c r="N224" s="144">
        <v>1673.6437959173832</v>
      </c>
    </row>
    <row r="225" spans="1:14" x14ac:dyDescent="0.25">
      <c r="A225" s="227">
        <v>697</v>
      </c>
      <c r="B225" s="228" t="s">
        <v>223</v>
      </c>
      <c r="C225" s="140">
        <v>1235</v>
      </c>
      <c r="D225" s="203">
        <v>508029.93983909814</v>
      </c>
      <c r="E225" s="142">
        <v>744505.82355168462</v>
      </c>
      <c r="F225" s="141">
        <v>626070.68036391539</v>
      </c>
      <c r="G225" s="468">
        <f t="shared" si="11"/>
        <v>411.36027517335884</v>
      </c>
      <c r="H225" s="142">
        <v>593.36099073010905</v>
      </c>
      <c r="I225" s="143">
        <v>506.93982215701652</v>
      </c>
      <c r="J225" s="165">
        <f t="shared" si="9"/>
        <v>-182.00071555675021</v>
      </c>
      <c r="K225" s="166">
        <f t="shared" si="10"/>
        <v>-0.30672848131253955</v>
      </c>
      <c r="L225" s="200"/>
      <c r="M225" s="160">
        <v>6024391.1974680498</v>
      </c>
      <c r="N225" s="144">
        <v>4878.0495526057084</v>
      </c>
    </row>
    <row r="226" spans="1:14" x14ac:dyDescent="0.25">
      <c r="A226" s="227">
        <v>698</v>
      </c>
      <c r="B226" s="228" t="s">
        <v>224</v>
      </c>
      <c r="C226" s="140">
        <v>63528</v>
      </c>
      <c r="D226" s="203">
        <v>10019149.71128799</v>
      </c>
      <c r="E226" s="142">
        <v>19605828.009835795</v>
      </c>
      <c r="F226" s="141">
        <v>15009972.129654761</v>
      </c>
      <c r="G226" s="468">
        <f t="shared" si="11"/>
        <v>157.71234276677984</v>
      </c>
      <c r="H226" s="142">
        <v>305.41087410017309</v>
      </c>
      <c r="I226" s="143">
        <v>236.27333033709169</v>
      </c>
      <c r="J226" s="165">
        <f t="shared" si="9"/>
        <v>-147.69853133339325</v>
      </c>
      <c r="K226" s="166">
        <f t="shared" si="10"/>
        <v>-0.48360600050196295</v>
      </c>
      <c r="L226" s="200"/>
      <c r="M226" s="160">
        <v>122378579.12875094</v>
      </c>
      <c r="N226" s="144">
        <v>1926.3722945591069</v>
      </c>
    </row>
    <row r="227" spans="1:14" x14ac:dyDescent="0.25">
      <c r="A227" s="227">
        <v>700</v>
      </c>
      <c r="B227" s="228" t="s">
        <v>225</v>
      </c>
      <c r="C227" s="140">
        <v>4922</v>
      </c>
      <c r="D227" s="203">
        <v>613327.57760168437</v>
      </c>
      <c r="E227" s="142">
        <v>1687191.9713405543</v>
      </c>
      <c r="F227" s="141">
        <v>1572552.3763305419</v>
      </c>
      <c r="G227" s="468">
        <f t="shared" si="11"/>
        <v>124.60942251151653</v>
      </c>
      <c r="H227" s="142">
        <v>323.3171416782921</v>
      </c>
      <c r="I227" s="143">
        <v>319.49459088389716</v>
      </c>
      <c r="J227" s="165">
        <f t="shared" si="9"/>
        <v>-198.70771916677558</v>
      </c>
      <c r="K227" s="166">
        <f t="shared" si="10"/>
        <v>-0.61459073322036928</v>
      </c>
      <c r="L227" s="200"/>
      <c r="M227" s="160">
        <v>12162313.3315272</v>
      </c>
      <c r="N227" s="144">
        <v>2471.0104289978058</v>
      </c>
    </row>
    <row r="228" spans="1:14" x14ac:dyDescent="0.25">
      <c r="A228" s="227">
        <v>702</v>
      </c>
      <c r="B228" s="228" t="s">
        <v>226</v>
      </c>
      <c r="C228" s="140">
        <v>4215</v>
      </c>
      <c r="D228" s="203">
        <v>1080538.3312422417</v>
      </c>
      <c r="E228" s="142">
        <v>2720772.6783455205</v>
      </c>
      <c r="F228" s="141">
        <v>2322696.1538234558</v>
      </c>
      <c r="G228" s="468">
        <f t="shared" si="11"/>
        <v>256.35547597680704</v>
      </c>
      <c r="H228" s="142">
        <v>632.21985251376509</v>
      </c>
      <c r="I228" s="143">
        <v>551.05484076475818</v>
      </c>
      <c r="J228" s="165">
        <f t="shared" si="9"/>
        <v>-375.86437653695805</v>
      </c>
      <c r="K228" s="166">
        <f t="shared" si="10"/>
        <v>-0.59451530198314118</v>
      </c>
      <c r="L228" s="200"/>
      <c r="M228" s="160">
        <v>14704418.417778436</v>
      </c>
      <c r="N228" s="144">
        <v>3488.5927444314202</v>
      </c>
    </row>
    <row r="229" spans="1:14" x14ac:dyDescent="0.25">
      <c r="A229" s="227">
        <v>704</v>
      </c>
      <c r="B229" s="228" t="s">
        <v>227</v>
      </c>
      <c r="C229" s="140">
        <v>6354</v>
      </c>
      <c r="D229" s="203">
        <v>4999081.9997820463</v>
      </c>
      <c r="E229" s="142">
        <v>5573012.4734186772</v>
      </c>
      <c r="F229" s="141">
        <v>5157828.8268880853</v>
      </c>
      <c r="G229" s="468">
        <f t="shared" si="11"/>
        <v>786.76141010104595</v>
      </c>
      <c r="H229" s="142">
        <v>859.01030428370746</v>
      </c>
      <c r="I229" s="143">
        <v>811.74517262953816</v>
      </c>
      <c r="J229" s="165">
        <f t="shared" si="9"/>
        <v>-72.248894182661502</v>
      </c>
      <c r="K229" s="166">
        <f t="shared" si="10"/>
        <v>-8.4107133316528512E-2</v>
      </c>
      <c r="L229" s="200"/>
      <c r="M229" s="160">
        <v>7581052.9315781035</v>
      </c>
      <c r="N229" s="144">
        <v>1193.1150348722229</v>
      </c>
    </row>
    <row r="230" spans="1:14" x14ac:dyDescent="0.25">
      <c r="A230" s="227">
        <v>707</v>
      </c>
      <c r="B230" s="228" t="s">
        <v>228</v>
      </c>
      <c r="C230" s="140">
        <v>2066</v>
      </c>
      <c r="D230" s="203">
        <v>1535861.794778578</v>
      </c>
      <c r="E230" s="142">
        <v>993376.15206605243</v>
      </c>
      <c r="F230" s="141">
        <v>1064031.2644440685</v>
      </c>
      <c r="G230" s="468">
        <f t="shared" si="11"/>
        <v>743.39873900221585</v>
      </c>
      <c r="H230" s="142">
        <v>481.29000584029643</v>
      </c>
      <c r="I230" s="143">
        <v>515.01997310942329</v>
      </c>
      <c r="J230" s="165">
        <f t="shared" si="9"/>
        <v>262.10873316191942</v>
      </c>
      <c r="K230" s="166">
        <f t="shared" si="10"/>
        <v>0.54459625170129422</v>
      </c>
      <c r="L230" s="200"/>
      <c r="M230" s="160">
        <v>9918983.4159166235</v>
      </c>
      <c r="N230" s="144">
        <v>4801.0568324862652</v>
      </c>
    </row>
    <row r="231" spans="1:14" x14ac:dyDescent="0.25">
      <c r="A231" s="227">
        <v>710</v>
      </c>
      <c r="B231" s="228" t="s">
        <v>229</v>
      </c>
      <c r="C231" s="140">
        <v>27528</v>
      </c>
      <c r="D231" s="203">
        <v>16961965.439267054</v>
      </c>
      <c r="E231" s="142">
        <v>13912755.852523813</v>
      </c>
      <c r="F231" s="141">
        <v>13902876.47796992</v>
      </c>
      <c r="G231" s="468">
        <f t="shared" si="11"/>
        <v>616.17136876151756</v>
      </c>
      <c r="H231" s="142">
        <v>497.81076912684591</v>
      </c>
      <c r="I231" s="143">
        <v>505.04491710149375</v>
      </c>
      <c r="J231" s="165">
        <f t="shared" si="9"/>
        <v>118.36059963467164</v>
      </c>
      <c r="K231" s="166">
        <f t="shared" si="10"/>
        <v>0.23776223210734213</v>
      </c>
      <c r="L231" s="200"/>
      <c r="M231" s="160">
        <v>70781068.973760247</v>
      </c>
      <c r="N231" s="144">
        <v>2571.2390647253796</v>
      </c>
    </row>
    <row r="232" spans="1:14" x14ac:dyDescent="0.25">
      <c r="A232" s="227">
        <v>729</v>
      </c>
      <c r="B232" s="228" t="s">
        <v>230</v>
      </c>
      <c r="C232" s="140">
        <v>9208</v>
      </c>
      <c r="D232" s="203">
        <v>8663112.925446162</v>
      </c>
      <c r="E232" s="142">
        <v>8611551.0820625834</v>
      </c>
      <c r="F232" s="141">
        <v>8586257.7914513685</v>
      </c>
      <c r="G232" s="468">
        <f t="shared" si="11"/>
        <v>940.82460093898374</v>
      </c>
      <c r="H232" s="142">
        <v>911.97970048464197</v>
      </c>
      <c r="I232" s="143">
        <v>932.47803990566558</v>
      </c>
      <c r="J232" s="165">
        <f t="shared" si="9"/>
        <v>28.844900454341769</v>
      </c>
      <c r="K232" s="166">
        <f t="shared" si="10"/>
        <v>3.162888432605801E-2</v>
      </c>
      <c r="L232" s="200"/>
      <c r="M232" s="160">
        <v>36077470.816621691</v>
      </c>
      <c r="N232" s="144">
        <v>3918.0572129259003</v>
      </c>
    </row>
    <row r="233" spans="1:14" x14ac:dyDescent="0.25">
      <c r="A233" s="227">
        <v>732</v>
      </c>
      <c r="B233" s="228" t="s">
        <v>231</v>
      </c>
      <c r="C233" s="140">
        <v>3407</v>
      </c>
      <c r="D233" s="203">
        <v>4826307.2148733344</v>
      </c>
      <c r="E233" s="142">
        <v>5465387.5302657904</v>
      </c>
      <c r="F233" s="141">
        <v>5061507.3161256807</v>
      </c>
      <c r="G233" s="468">
        <f t="shared" si="11"/>
        <v>1416.5856222111343</v>
      </c>
      <c r="H233" s="142">
        <v>1533.086742079774</v>
      </c>
      <c r="I233" s="143">
        <v>1485.6199929925685</v>
      </c>
      <c r="J233" s="165">
        <f t="shared" si="9"/>
        <v>-116.50111986863976</v>
      </c>
      <c r="K233" s="166">
        <f t="shared" si="10"/>
        <v>-7.5991212154502885E-2</v>
      </c>
      <c r="L233" s="200"/>
      <c r="M233" s="160">
        <v>21592153.398382038</v>
      </c>
      <c r="N233" s="144">
        <v>6337.5853825600343</v>
      </c>
    </row>
    <row r="234" spans="1:14" x14ac:dyDescent="0.25">
      <c r="A234" s="227">
        <v>734</v>
      </c>
      <c r="B234" s="228" t="s">
        <v>232</v>
      </c>
      <c r="C234" s="140">
        <v>51562</v>
      </c>
      <c r="D234" s="203">
        <v>29115668.430789463</v>
      </c>
      <c r="E234" s="142">
        <v>24638107.065362487</v>
      </c>
      <c r="F234" s="141">
        <v>23220432.138326202</v>
      </c>
      <c r="G234" s="468">
        <f t="shared" si="11"/>
        <v>564.67298457758545</v>
      </c>
      <c r="H234" s="142">
        <v>478.26878448009165</v>
      </c>
      <c r="I234" s="143">
        <v>450.34002052531326</v>
      </c>
      <c r="J234" s="165">
        <f t="shared" si="9"/>
        <v>86.404200097493799</v>
      </c>
      <c r="K234" s="166">
        <f t="shared" si="10"/>
        <v>0.18066033766226375</v>
      </c>
      <c r="L234" s="200"/>
      <c r="M234" s="160">
        <v>130148647.4307608</v>
      </c>
      <c r="N234" s="144">
        <v>2524.1194567852449</v>
      </c>
    </row>
    <row r="235" spans="1:14" x14ac:dyDescent="0.25">
      <c r="A235" s="227">
        <v>738</v>
      </c>
      <c r="B235" s="228" t="s">
        <v>233</v>
      </c>
      <c r="C235" s="140">
        <v>2950</v>
      </c>
      <c r="D235" s="203">
        <v>1496293.9743374421</v>
      </c>
      <c r="E235" s="142">
        <v>1820862.8382354085</v>
      </c>
      <c r="F235" s="141">
        <v>1476076.2964950067</v>
      </c>
      <c r="G235" s="468">
        <f t="shared" si="11"/>
        <v>507.21829638557358</v>
      </c>
      <c r="H235" s="142">
        <v>614.32909770691811</v>
      </c>
      <c r="I235" s="143">
        <v>500.3648462694938</v>
      </c>
      <c r="J235" s="165">
        <f t="shared" si="9"/>
        <v>-107.11080132134452</v>
      </c>
      <c r="K235" s="166">
        <f t="shared" si="10"/>
        <v>-0.1743541071408676</v>
      </c>
      <c r="L235" s="200"/>
      <c r="M235" s="160">
        <v>5307130.2477466259</v>
      </c>
      <c r="N235" s="144">
        <v>1799.027202625975</v>
      </c>
    </row>
    <row r="236" spans="1:14" x14ac:dyDescent="0.25">
      <c r="A236" s="227">
        <v>739</v>
      </c>
      <c r="B236" s="228" t="s">
        <v>234</v>
      </c>
      <c r="C236" s="140">
        <v>3326</v>
      </c>
      <c r="D236" s="203">
        <v>4379905.6771498378</v>
      </c>
      <c r="E236" s="142">
        <v>3939445.0276354682</v>
      </c>
      <c r="F236" s="141">
        <v>3994150.1740316963</v>
      </c>
      <c r="G236" s="468">
        <f t="shared" si="11"/>
        <v>1316.8688145369326</v>
      </c>
      <c r="H236" s="142">
        <v>1160.4798639914216</v>
      </c>
      <c r="I236" s="143">
        <v>1200.8870036174674</v>
      </c>
      <c r="J236" s="165">
        <f t="shared" si="9"/>
        <v>156.38895054551108</v>
      </c>
      <c r="K236" s="166">
        <f t="shared" si="10"/>
        <v>0.13476231290012899</v>
      </c>
      <c r="L236" s="200"/>
      <c r="M236" s="160">
        <v>13784021.799201399</v>
      </c>
      <c r="N236" s="144">
        <v>4144.3240526763075</v>
      </c>
    </row>
    <row r="237" spans="1:14" x14ac:dyDescent="0.25">
      <c r="A237" s="227">
        <v>740</v>
      </c>
      <c r="B237" s="228" t="s">
        <v>235</v>
      </c>
      <c r="C237" s="140">
        <v>32662</v>
      </c>
      <c r="D237" s="203">
        <v>10058050.125346104</v>
      </c>
      <c r="E237" s="142">
        <v>8151436.8619696498</v>
      </c>
      <c r="F237" s="141">
        <v>6743419.4334823936</v>
      </c>
      <c r="G237" s="468">
        <f t="shared" si="11"/>
        <v>307.94348555955247</v>
      </c>
      <c r="H237" s="142">
        <v>242.48511609728888</v>
      </c>
      <c r="I237" s="143">
        <v>206.46070153335356</v>
      </c>
      <c r="J237" s="165">
        <f t="shared" si="9"/>
        <v>65.45836946226359</v>
      </c>
      <c r="K237" s="166">
        <f t="shared" si="10"/>
        <v>0.26994798903863715</v>
      </c>
      <c r="L237" s="200"/>
      <c r="M237" s="160">
        <v>97600130.671087652</v>
      </c>
      <c r="N237" s="144">
        <v>2988.1859858884222</v>
      </c>
    </row>
    <row r="238" spans="1:14" x14ac:dyDescent="0.25">
      <c r="A238" s="227">
        <v>742</v>
      </c>
      <c r="B238" s="228" t="s">
        <v>236</v>
      </c>
      <c r="C238" s="140">
        <v>1009</v>
      </c>
      <c r="D238" s="203">
        <v>1103128.6223915664</v>
      </c>
      <c r="E238" s="142">
        <v>1069905.9820180216</v>
      </c>
      <c r="F238" s="141">
        <v>1096463.7588388568</v>
      </c>
      <c r="G238" s="468">
        <f t="shared" si="11"/>
        <v>1093.2890212007596</v>
      </c>
      <c r="H238" s="142">
        <v>1008.0198037839659</v>
      </c>
      <c r="I238" s="143">
        <v>1086.6836063814239</v>
      </c>
      <c r="J238" s="165">
        <f t="shared" si="9"/>
        <v>85.269217416793708</v>
      </c>
      <c r="K238" s="166">
        <f t="shared" si="10"/>
        <v>8.4590815673169256E-2</v>
      </c>
      <c r="L238" s="200"/>
      <c r="M238" s="160">
        <v>4814045.3045844706</v>
      </c>
      <c r="N238" s="144">
        <v>4771.1053563770765</v>
      </c>
    </row>
    <row r="239" spans="1:14" x14ac:dyDescent="0.25">
      <c r="A239" s="227">
        <v>743</v>
      </c>
      <c r="B239" s="228" t="s">
        <v>237</v>
      </c>
      <c r="C239" s="140">
        <v>64130</v>
      </c>
      <c r="D239" s="203">
        <v>34037010.921746612</v>
      </c>
      <c r="E239" s="142">
        <v>35715131.00945162</v>
      </c>
      <c r="F239" s="141">
        <v>33054214.191709161</v>
      </c>
      <c r="G239" s="468">
        <f t="shared" si="11"/>
        <v>530.75020928967115</v>
      </c>
      <c r="H239" s="142">
        <v>554.14738826526786</v>
      </c>
      <c r="I239" s="143">
        <v>515.42513943098641</v>
      </c>
      <c r="J239" s="165">
        <f t="shared" si="9"/>
        <v>-23.397178975596717</v>
      </c>
      <c r="K239" s="166">
        <f t="shared" si="10"/>
        <v>-4.2221942160262593E-2</v>
      </c>
      <c r="L239" s="200"/>
      <c r="M239" s="160">
        <v>122075823.23402123</v>
      </c>
      <c r="N239" s="144">
        <v>1903.5681152973839</v>
      </c>
    </row>
    <row r="240" spans="1:14" x14ac:dyDescent="0.25">
      <c r="A240" s="227">
        <v>746</v>
      </c>
      <c r="B240" s="228" t="s">
        <v>238</v>
      </c>
      <c r="C240" s="140">
        <v>4834</v>
      </c>
      <c r="D240" s="203">
        <v>7325918.3394905478</v>
      </c>
      <c r="E240" s="142">
        <v>7669671.2306979941</v>
      </c>
      <c r="F240" s="141">
        <v>8282844.5882775327</v>
      </c>
      <c r="G240" s="468">
        <f t="shared" si="11"/>
        <v>1515.4982084175729</v>
      </c>
      <c r="H240" s="142">
        <v>1568.0850704795189</v>
      </c>
      <c r="I240" s="143">
        <v>1713.4556450718935</v>
      </c>
      <c r="J240" s="165">
        <f t="shared" si="9"/>
        <v>-52.586862061946022</v>
      </c>
      <c r="K240" s="166">
        <f t="shared" si="10"/>
        <v>-3.3535720128924515E-2</v>
      </c>
      <c r="L240" s="200"/>
      <c r="M240" s="160">
        <v>20984458.477941565</v>
      </c>
      <c r="N240" s="144">
        <v>4341.0133384239898</v>
      </c>
    </row>
    <row r="241" spans="1:14" x14ac:dyDescent="0.25">
      <c r="A241" s="227">
        <v>747</v>
      </c>
      <c r="B241" s="228" t="s">
        <v>239</v>
      </c>
      <c r="C241" s="140">
        <v>1385</v>
      </c>
      <c r="D241" s="203">
        <v>1325154.8462330692</v>
      </c>
      <c r="E241" s="142">
        <v>1503392.3354304647</v>
      </c>
      <c r="F241" s="141">
        <v>1604562.7603610489</v>
      </c>
      <c r="G241" s="468">
        <f t="shared" si="11"/>
        <v>956.79050269535685</v>
      </c>
      <c r="H241" s="142">
        <v>1064.4031302747037</v>
      </c>
      <c r="I241" s="143">
        <v>1158.529068852743</v>
      </c>
      <c r="J241" s="165">
        <f t="shared" si="9"/>
        <v>-107.61262757934685</v>
      </c>
      <c r="K241" s="166">
        <f t="shared" si="10"/>
        <v>-0.101101382097189</v>
      </c>
      <c r="L241" s="200"/>
      <c r="M241" s="160">
        <v>5782561.1937952945</v>
      </c>
      <c r="N241" s="144">
        <v>4175.1344359532814</v>
      </c>
    </row>
    <row r="242" spans="1:14" x14ac:dyDescent="0.25">
      <c r="A242" s="227">
        <v>748</v>
      </c>
      <c r="B242" s="228" t="s">
        <v>240</v>
      </c>
      <c r="C242" s="140">
        <v>5034</v>
      </c>
      <c r="D242" s="203">
        <v>8527574.8200195469</v>
      </c>
      <c r="E242" s="142">
        <v>8476632.742890818</v>
      </c>
      <c r="F242" s="141">
        <v>8030616.9567398103</v>
      </c>
      <c r="G242" s="468">
        <f t="shared" si="11"/>
        <v>1693.9957926141333</v>
      </c>
      <c r="H242" s="142">
        <v>1658.3968499981763</v>
      </c>
      <c r="I242" s="143">
        <v>1595.2755178267403</v>
      </c>
      <c r="J242" s="165">
        <f t="shared" si="9"/>
        <v>35.598942615956958</v>
      </c>
      <c r="K242" s="166">
        <f t="shared" si="10"/>
        <v>2.1465876889476789E-2</v>
      </c>
      <c r="L242" s="200"/>
      <c r="M242" s="160">
        <v>19850202.436750289</v>
      </c>
      <c r="N242" s="144">
        <v>3943.2265468316027</v>
      </c>
    </row>
    <row r="243" spans="1:14" x14ac:dyDescent="0.25">
      <c r="A243" s="227">
        <v>749</v>
      </c>
      <c r="B243" s="228" t="s">
        <v>241</v>
      </c>
      <c r="C243" s="140">
        <v>21251</v>
      </c>
      <c r="D243" s="203">
        <v>10535148.473668061</v>
      </c>
      <c r="E243" s="142">
        <v>8389932.0561634731</v>
      </c>
      <c r="F243" s="141">
        <v>7007073.1764968988</v>
      </c>
      <c r="G243" s="468">
        <f t="shared" si="11"/>
        <v>495.74836354374202</v>
      </c>
      <c r="H243" s="142">
        <v>405.30003558248887</v>
      </c>
      <c r="I243" s="143">
        <v>329.72910340675259</v>
      </c>
      <c r="J243" s="165">
        <f t="shared" si="9"/>
        <v>90.448327961253142</v>
      </c>
      <c r="K243" s="166">
        <f t="shared" si="10"/>
        <v>0.22316387865908441</v>
      </c>
      <c r="L243" s="200"/>
      <c r="M243" s="160">
        <v>43419202.831899911</v>
      </c>
      <c r="N243" s="144">
        <v>2043.1604551268133</v>
      </c>
    </row>
    <row r="244" spans="1:14" x14ac:dyDescent="0.25">
      <c r="A244" s="227">
        <v>751</v>
      </c>
      <c r="B244" s="228" t="s">
        <v>242</v>
      </c>
      <c r="C244" s="140">
        <v>2950</v>
      </c>
      <c r="D244" s="203">
        <v>2773964.4006057503</v>
      </c>
      <c r="E244" s="142">
        <v>2602274.3915442843</v>
      </c>
      <c r="F244" s="141">
        <v>2920160.8636994641</v>
      </c>
      <c r="G244" s="468">
        <f t="shared" si="11"/>
        <v>940.32691545957641</v>
      </c>
      <c r="H244" s="142">
        <v>864.94521747263877</v>
      </c>
      <c r="I244" s="143">
        <v>989.88503854219118</v>
      </c>
      <c r="J244" s="165">
        <f t="shared" si="9"/>
        <v>75.381697986937638</v>
      </c>
      <c r="K244" s="166">
        <f t="shared" si="10"/>
        <v>8.715199120610459E-2</v>
      </c>
      <c r="L244" s="200"/>
      <c r="M244" s="160">
        <v>10029365.235580146</v>
      </c>
      <c r="N244" s="144">
        <v>3399.7848256203888</v>
      </c>
    </row>
    <row r="245" spans="1:14" x14ac:dyDescent="0.25">
      <c r="A245" s="227">
        <v>753</v>
      </c>
      <c r="B245" s="228" t="s">
        <v>243</v>
      </c>
      <c r="C245" s="140">
        <v>21687</v>
      </c>
      <c r="D245" s="203">
        <v>20296669.808886755</v>
      </c>
      <c r="E245" s="142">
        <v>15949567.38951534</v>
      </c>
      <c r="F245" s="141">
        <v>14377716.277582539</v>
      </c>
      <c r="G245" s="468">
        <f t="shared" si="11"/>
        <v>935.89107801386797</v>
      </c>
      <c r="H245" s="142">
        <v>718.80810575530688</v>
      </c>
      <c r="I245" s="143">
        <v>662.96473821102688</v>
      </c>
      <c r="J245" s="165">
        <f t="shared" si="9"/>
        <v>217.08297225856109</v>
      </c>
      <c r="K245" s="166">
        <f t="shared" si="10"/>
        <v>0.30200406829087623</v>
      </c>
      <c r="L245" s="200"/>
      <c r="M245" s="160">
        <v>18594278.11754499</v>
      </c>
      <c r="N245" s="144">
        <v>857.39282139276941</v>
      </c>
    </row>
    <row r="246" spans="1:14" x14ac:dyDescent="0.25">
      <c r="A246" s="227">
        <v>755</v>
      </c>
      <c r="B246" s="228" t="s">
        <v>244</v>
      </c>
      <c r="C246" s="140">
        <v>6149</v>
      </c>
      <c r="D246" s="203">
        <v>4402273.0028885929</v>
      </c>
      <c r="E246" s="142">
        <v>4835548.6560348459</v>
      </c>
      <c r="F246" s="141">
        <v>4646969.4337863429</v>
      </c>
      <c r="G246" s="468">
        <f t="shared" si="11"/>
        <v>715.93316033315875</v>
      </c>
      <c r="H246" s="142">
        <v>797.94416263373648</v>
      </c>
      <c r="I246" s="143">
        <v>755.72766852924747</v>
      </c>
      <c r="J246" s="165">
        <f t="shared" si="9"/>
        <v>-82.011002300577729</v>
      </c>
      <c r="K246" s="166">
        <f t="shared" si="10"/>
        <v>-0.10277787111053974</v>
      </c>
      <c r="L246" s="200"/>
      <c r="M246" s="160">
        <v>6276640.1430956349</v>
      </c>
      <c r="N246" s="144">
        <v>1020.7578700757254</v>
      </c>
    </row>
    <row r="247" spans="1:14" x14ac:dyDescent="0.25">
      <c r="A247" s="227">
        <v>758</v>
      </c>
      <c r="B247" s="228" t="s">
        <v>245</v>
      </c>
      <c r="C247" s="140">
        <v>8266</v>
      </c>
      <c r="D247" s="203">
        <v>1140632.990033671</v>
      </c>
      <c r="E247" s="142">
        <v>13004898.979223443</v>
      </c>
      <c r="F247" s="141">
        <v>12445874.604392774</v>
      </c>
      <c r="G247" s="468">
        <f t="shared" si="11"/>
        <v>137.99092548193457</v>
      </c>
      <c r="H247" s="142">
        <v>1589.9558406996662</v>
      </c>
      <c r="I247" s="143">
        <v>1505.6707723678653</v>
      </c>
      <c r="J247" s="165">
        <f t="shared" si="9"/>
        <v>-1451.9649152177317</v>
      </c>
      <c r="K247" s="166">
        <f t="shared" si="10"/>
        <v>-0.91321084400607566</v>
      </c>
      <c r="L247" s="200"/>
      <c r="M247" s="160">
        <v>26980040.644063193</v>
      </c>
      <c r="N247" s="144">
        <v>3263.9778180574876</v>
      </c>
    </row>
    <row r="248" spans="1:14" x14ac:dyDescent="0.25">
      <c r="A248" s="227">
        <v>759</v>
      </c>
      <c r="B248" s="228" t="s">
        <v>246</v>
      </c>
      <c r="C248" s="140">
        <v>2007</v>
      </c>
      <c r="D248" s="203">
        <v>2111098.3144378969</v>
      </c>
      <c r="E248" s="142">
        <v>2331475.8960728305</v>
      </c>
      <c r="F248" s="141">
        <v>2278593.0878767334</v>
      </c>
      <c r="G248" s="468">
        <f t="shared" si="11"/>
        <v>1051.8676205470338</v>
      </c>
      <c r="H248" s="142">
        <v>1174.0258575350429</v>
      </c>
      <c r="I248" s="143">
        <v>1135.3229137402757</v>
      </c>
      <c r="J248" s="165">
        <f t="shared" si="9"/>
        <v>-122.15823698800909</v>
      </c>
      <c r="K248" s="166">
        <f t="shared" si="10"/>
        <v>-0.10405072103308667</v>
      </c>
      <c r="L248" s="200"/>
      <c r="M248" s="160">
        <v>8508029.3678402752</v>
      </c>
      <c r="N248" s="144">
        <v>4239.1775624515567</v>
      </c>
    </row>
    <row r="249" spans="1:14" x14ac:dyDescent="0.25">
      <c r="A249" s="227">
        <v>761</v>
      </c>
      <c r="B249" s="228" t="s">
        <v>247</v>
      </c>
      <c r="C249" s="140">
        <v>8646</v>
      </c>
      <c r="D249" s="203">
        <v>10906600.664088584</v>
      </c>
      <c r="E249" s="142">
        <v>12405462.362650013</v>
      </c>
      <c r="F249" s="141">
        <v>11933287.697384577</v>
      </c>
      <c r="G249" s="468">
        <f t="shared" si="11"/>
        <v>1261.4620245302549</v>
      </c>
      <c r="H249" s="142">
        <v>1395.907397947029</v>
      </c>
      <c r="I249" s="143">
        <v>1380.209079040548</v>
      </c>
      <c r="J249" s="165">
        <f t="shared" si="9"/>
        <v>-134.44537341677415</v>
      </c>
      <c r="K249" s="166">
        <f t="shared" si="10"/>
        <v>-9.6313962956643046E-2</v>
      </c>
      <c r="L249" s="200"/>
      <c r="M249" s="160">
        <v>29958255.737435292</v>
      </c>
      <c r="N249" s="144">
        <v>3464.9844711352407</v>
      </c>
    </row>
    <row r="250" spans="1:14" x14ac:dyDescent="0.25">
      <c r="A250" s="227">
        <v>762</v>
      </c>
      <c r="B250" s="228" t="s">
        <v>248</v>
      </c>
      <c r="C250" s="140">
        <v>3841</v>
      </c>
      <c r="D250" s="203">
        <v>4254883.1015842203</v>
      </c>
      <c r="E250" s="142">
        <v>4367467.0840453552</v>
      </c>
      <c r="F250" s="141">
        <v>4234309.6143214311</v>
      </c>
      <c r="G250" s="468">
        <f t="shared" si="11"/>
        <v>1107.7539967675659</v>
      </c>
      <c r="H250" s="142">
        <v>1170.2775537738496</v>
      </c>
      <c r="I250" s="143">
        <v>1102.3977126585346</v>
      </c>
      <c r="J250" s="165">
        <f t="shared" si="9"/>
        <v>-62.523557006283681</v>
      </c>
      <c r="K250" s="166">
        <f t="shared" si="10"/>
        <v>-5.342626354291851E-2</v>
      </c>
      <c r="L250" s="200"/>
      <c r="M250" s="160">
        <v>16172366.934024544</v>
      </c>
      <c r="N250" s="144">
        <v>4210.4574157835314</v>
      </c>
    </row>
    <row r="251" spans="1:14" x14ac:dyDescent="0.25">
      <c r="A251" s="227">
        <v>765</v>
      </c>
      <c r="B251" s="228" t="s">
        <v>249</v>
      </c>
      <c r="C251" s="140">
        <v>10301</v>
      </c>
      <c r="D251" s="203">
        <v>4413528.8973422265</v>
      </c>
      <c r="E251" s="142">
        <v>8169740.4941124441</v>
      </c>
      <c r="F251" s="141">
        <v>7722422.6516497377</v>
      </c>
      <c r="G251" s="468">
        <f t="shared" si="11"/>
        <v>428.45635349405171</v>
      </c>
      <c r="H251" s="142">
        <v>799.18624348242349</v>
      </c>
      <c r="I251" s="143">
        <v>749.67698783125309</v>
      </c>
      <c r="J251" s="165">
        <f t="shared" si="9"/>
        <v>-370.72988998837178</v>
      </c>
      <c r="K251" s="166">
        <f t="shared" si="10"/>
        <v>-0.46388422349830555</v>
      </c>
      <c r="L251" s="200"/>
      <c r="M251" s="160">
        <v>29576336.413981311</v>
      </c>
      <c r="N251" s="144">
        <v>2871.2102139579956</v>
      </c>
    </row>
    <row r="252" spans="1:14" x14ac:dyDescent="0.25">
      <c r="A252" s="227">
        <v>768</v>
      </c>
      <c r="B252" s="228" t="s">
        <v>250</v>
      </c>
      <c r="C252" s="140">
        <v>2482</v>
      </c>
      <c r="D252" s="203">
        <v>2581700.8135679327</v>
      </c>
      <c r="E252" s="142">
        <v>2707067.8204169413</v>
      </c>
      <c r="F252" s="141">
        <v>2622731.5175856818</v>
      </c>
      <c r="G252" s="468">
        <f t="shared" si="11"/>
        <v>1040.1695461595216</v>
      </c>
      <c r="H252" s="142">
        <v>1112.9487592332559</v>
      </c>
      <c r="I252" s="143">
        <v>1056.7008531771482</v>
      </c>
      <c r="J252" s="165">
        <f t="shared" si="9"/>
        <v>-72.779213073734354</v>
      </c>
      <c r="K252" s="166">
        <f t="shared" si="10"/>
        <v>-6.5393139144945142E-2</v>
      </c>
      <c r="L252" s="200"/>
      <c r="M252" s="160">
        <v>11309200.716429744</v>
      </c>
      <c r="N252" s="144">
        <v>4556.4869929209281</v>
      </c>
    </row>
    <row r="253" spans="1:14" x14ac:dyDescent="0.25">
      <c r="A253" s="227">
        <v>777</v>
      </c>
      <c r="B253" s="228" t="s">
        <v>251</v>
      </c>
      <c r="C253" s="140">
        <v>7594</v>
      </c>
      <c r="D253" s="203">
        <v>5874062.9535019593</v>
      </c>
      <c r="E253" s="142">
        <v>10858959.485038038</v>
      </c>
      <c r="F253" s="141">
        <v>11250983.445775619</v>
      </c>
      <c r="G253" s="468">
        <f t="shared" si="11"/>
        <v>773.51368889938885</v>
      </c>
      <c r="H253" s="142">
        <v>1436.5622182035868</v>
      </c>
      <c r="I253" s="143">
        <v>1481.5622130333973</v>
      </c>
      <c r="J253" s="165">
        <f t="shared" si="9"/>
        <v>-663.04852930419793</v>
      </c>
      <c r="K253" s="166">
        <f t="shared" si="10"/>
        <v>-0.46155225363878533</v>
      </c>
      <c r="L253" s="200"/>
      <c r="M253" s="160">
        <v>35333256.914886296</v>
      </c>
      <c r="N253" s="144">
        <v>4652.7860040671976</v>
      </c>
    </row>
    <row r="254" spans="1:14" x14ac:dyDescent="0.25">
      <c r="A254" s="227">
        <v>778</v>
      </c>
      <c r="B254" s="228" t="s">
        <v>252</v>
      </c>
      <c r="C254" s="140">
        <v>6931</v>
      </c>
      <c r="D254" s="203">
        <v>3717360.3960523829</v>
      </c>
      <c r="E254" s="142">
        <v>5194746.8193865968</v>
      </c>
      <c r="F254" s="141">
        <v>4696931.0863334248</v>
      </c>
      <c r="G254" s="468">
        <f t="shared" si="11"/>
        <v>536.33824787943774</v>
      </c>
      <c r="H254" s="142">
        <v>779.19099976721918</v>
      </c>
      <c r="I254" s="143">
        <v>677.6700456403729</v>
      </c>
      <c r="J254" s="165">
        <f t="shared" si="9"/>
        <v>-242.85275188778144</v>
      </c>
      <c r="K254" s="166">
        <f t="shared" si="10"/>
        <v>-0.31167294278339064</v>
      </c>
      <c r="L254" s="200"/>
      <c r="M254" s="160">
        <v>27314738.322322413</v>
      </c>
      <c r="N254" s="144">
        <v>3940.952001489311</v>
      </c>
    </row>
    <row r="255" spans="1:14" x14ac:dyDescent="0.25">
      <c r="A255" s="227">
        <v>781</v>
      </c>
      <c r="B255" s="228" t="s">
        <v>253</v>
      </c>
      <c r="C255" s="140">
        <v>3631</v>
      </c>
      <c r="D255" s="203">
        <v>2964448.1210312531</v>
      </c>
      <c r="E255" s="142">
        <v>4669444.802007867</v>
      </c>
      <c r="F255" s="141">
        <v>4505726.7597912941</v>
      </c>
      <c r="G255" s="468">
        <f t="shared" si="11"/>
        <v>816.42746379268885</v>
      </c>
      <c r="H255" s="142">
        <v>1239.9922340974572</v>
      </c>
      <c r="I255" s="143">
        <v>1240.9051941039093</v>
      </c>
      <c r="J255" s="165">
        <f t="shared" si="9"/>
        <v>-423.56477030476833</v>
      </c>
      <c r="K255" s="166">
        <f t="shared" si="10"/>
        <v>-0.34158663147843416</v>
      </c>
      <c r="L255" s="200"/>
      <c r="M255" s="160">
        <v>15406934.453649879</v>
      </c>
      <c r="N255" s="144">
        <v>4243.1656440787328</v>
      </c>
    </row>
    <row r="256" spans="1:14" x14ac:dyDescent="0.25">
      <c r="A256" s="227">
        <v>783</v>
      </c>
      <c r="B256" s="228" t="s">
        <v>254</v>
      </c>
      <c r="C256" s="140">
        <v>6646</v>
      </c>
      <c r="D256" s="203">
        <v>3194969.8196604592</v>
      </c>
      <c r="E256" s="142">
        <v>1940985.7699317569</v>
      </c>
      <c r="F256" s="141">
        <v>1703385.6032115465</v>
      </c>
      <c r="G256" s="468">
        <f t="shared" si="11"/>
        <v>480.73575378580489</v>
      </c>
      <c r="H256" s="142">
        <v>278.39298373935554</v>
      </c>
      <c r="I256" s="143">
        <v>256.30237785307651</v>
      </c>
      <c r="J256" s="165">
        <f t="shared" si="9"/>
        <v>202.34277004644935</v>
      </c>
      <c r="K256" s="166">
        <f t="shared" si="10"/>
        <v>0.72682424437783988</v>
      </c>
      <c r="L256" s="200"/>
      <c r="M256" s="160">
        <v>15997027.910987001</v>
      </c>
      <c r="N256" s="144">
        <v>2407.0159360498046</v>
      </c>
    </row>
    <row r="257" spans="1:14" x14ac:dyDescent="0.25">
      <c r="A257" s="227">
        <v>785</v>
      </c>
      <c r="B257" s="228" t="s">
        <v>255</v>
      </c>
      <c r="C257" s="140">
        <v>2737</v>
      </c>
      <c r="D257" s="203">
        <v>4034395.7151641883</v>
      </c>
      <c r="E257" s="142">
        <v>4599310.5409133937</v>
      </c>
      <c r="F257" s="141">
        <v>4698733.4781302437</v>
      </c>
      <c r="G257" s="468">
        <f t="shared" si="11"/>
        <v>1474.0210870165101</v>
      </c>
      <c r="H257" s="142">
        <v>1658.4042897016418</v>
      </c>
      <c r="I257" s="143">
        <v>1716.7458816698004</v>
      </c>
      <c r="J257" s="165">
        <f t="shared" si="9"/>
        <v>-184.38320268513166</v>
      </c>
      <c r="K257" s="166">
        <f t="shared" si="10"/>
        <v>-0.11118109367547732</v>
      </c>
      <c r="L257" s="200"/>
      <c r="M257" s="160">
        <v>15258185.381058546</v>
      </c>
      <c r="N257" s="144">
        <v>5574.7845747382335</v>
      </c>
    </row>
    <row r="258" spans="1:14" x14ac:dyDescent="0.25">
      <c r="A258" s="227">
        <v>790</v>
      </c>
      <c r="B258" s="228" t="s">
        <v>256</v>
      </c>
      <c r="C258" s="140">
        <v>24052</v>
      </c>
      <c r="D258" s="203">
        <v>20220836.912513249</v>
      </c>
      <c r="E258" s="142">
        <v>19349744.593156669</v>
      </c>
      <c r="F258" s="141">
        <v>19095815.601938467</v>
      </c>
      <c r="G258" s="468">
        <f t="shared" si="11"/>
        <v>840.71332581545187</v>
      </c>
      <c r="H258" s="142">
        <v>803.16470951092094</v>
      </c>
      <c r="I258" s="143">
        <v>793.93878271821336</v>
      </c>
      <c r="J258" s="165">
        <f t="shared" si="9"/>
        <v>37.548616304530924</v>
      </c>
      <c r="K258" s="166">
        <f t="shared" si="10"/>
        <v>4.6750829387655464E-2</v>
      </c>
      <c r="L258" s="200"/>
      <c r="M258" s="160">
        <v>75185947.114569783</v>
      </c>
      <c r="N258" s="144">
        <v>3125.9748509300593</v>
      </c>
    </row>
    <row r="259" spans="1:14" x14ac:dyDescent="0.25">
      <c r="A259" s="227">
        <v>791</v>
      </c>
      <c r="B259" s="228" t="s">
        <v>257</v>
      </c>
      <c r="C259" s="140">
        <v>5203</v>
      </c>
      <c r="D259" s="203">
        <v>8249396.4522156473</v>
      </c>
      <c r="E259" s="142">
        <v>8036337.8047782173</v>
      </c>
      <c r="F259" s="141">
        <v>8146552.7617319459</v>
      </c>
      <c r="G259" s="468">
        <f t="shared" si="11"/>
        <v>1585.5076786883812</v>
      </c>
      <c r="H259" s="142">
        <v>1507.8204506588922</v>
      </c>
      <c r="I259" s="143">
        <v>1565.7414494968184</v>
      </c>
      <c r="J259" s="165">
        <f t="shared" si="9"/>
        <v>77.687228029489006</v>
      </c>
      <c r="K259" s="166">
        <f t="shared" si="10"/>
        <v>5.1522864009133841E-2</v>
      </c>
      <c r="L259" s="200"/>
      <c r="M259" s="160">
        <v>24958242.332199261</v>
      </c>
      <c r="N259" s="144">
        <v>4796.8945477992047</v>
      </c>
    </row>
    <row r="260" spans="1:14" x14ac:dyDescent="0.25">
      <c r="A260" s="227">
        <v>831</v>
      </c>
      <c r="B260" s="228" t="s">
        <v>258</v>
      </c>
      <c r="C260" s="140">
        <v>4628</v>
      </c>
      <c r="D260" s="203">
        <v>2675391.8072804431</v>
      </c>
      <c r="E260" s="142">
        <v>2361041.0325155412</v>
      </c>
      <c r="F260" s="141">
        <v>2155285.38592774</v>
      </c>
      <c r="G260" s="468">
        <f t="shared" si="11"/>
        <v>578.08811738989698</v>
      </c>
      <c r="H260" s="142">
        <v>525.43604851243322</v>
      </c>
      <c r="I260" s="143">
        <v>465.70557172163785</v>
      </c>
      <c r="J260" s="165">
        <f t="shared" si="9"/>
        <v>52.652068877463762</v>
      </c>
      <c r="K260" s="166">
        <f t="shared" si="10"/>
        <v>0.10020642669365284</v>
      </c>
      <c r="L260" s="200"/>
      <c r="M260" s="160">
        <v>7031060.2517659478</v>
      </c>
      <c r="N260" s="144">
        <v>1519.2437881948892</v>
      </c>
    </row>
    <row r="261" spans="1:14" x14ac:dyDescent="0.25">
      <c r="A261" s="227">
        <v>832</v>
      </c>
      <c r="B261" s="228" t="s">
        <v>259</v>
      </c>
      <c r="C261" s="140">
        <v>3916</v>
      </c>
      <c r="D261" s="203">
        <v>8572269.0478822794</v>
      </c>
      <c r="E261" s="142">
        <v>9685057.3789076097</v>
      </c>
      <c r="F261" s="141">
        <v>9799934.4423861876</v>
      </c>
      <c r="G261" s="468">
        <f t="shared" si="11"/>
        <v>2189.0370398065065</v>
      </c>
      <c r="H261" s="142">
        <v>2463.6540804156307</v>
      </c>
      <c r="I261" s="143">
        <v>2502.536885185441</v>
      </c>
      <c r="J261" s="165">
        <f t="shared" si="9"/>
        <v>-274.61704060912416</v>
      </c>
      <c r="K261" s="166">
        <f t="shared" si="10"/>
        <v>-0.11146736986825476</v>
      </c>
      <c r="L261" s="200"/>
      <c r="M261" s="160">
        <v>20470851.814479448</v>
      </c>
      <c r="N261" s="144">
        <v>5227.49024884562</v>
      </c>
    </row>
    <row r="262" spans="1:14" x14ac:dyDescent="0.25">
      <c r="A262" s="227">
        <v>833</v>
      </c>
      <c r="B262" s="228" t="s">
        <v>260</v>
      </c>
      <c r="C262" s="140">
        <v>1659</v>
      </c>
      <c r="D262" s="203">
        <v>1736092.3659157548</v>
      </c>
      <c r="E262" s="142">
        <v>1309384.7288305457</v>
      </c>
      <c r="F262" s="141">
        <v>1193067.6104989997</v>
      </c>
      <c r="G262" s="468">
        <f t="shared" si="11"/>
        <v>1046.4691777671819</v>
      </c>
      <c r="H262" s="142">
        <v>799.17705173631441</v>
      </c>
      <c r="I262" s="143">
        <v>719.14865008981292</v>
      </c>
      <c r="J262" s="165">
        <f t="shared" si="9"/>
        <v>247.29212603086751</v>
      </c>
      <c r="K262" s="166">
        <f t="shared" si="10"/>
        <v>0.30943346720678944</v>
      </c>
      <c r="L262" s="200"/>
      <c r="M262" s="160">
        <v>4986581.3699036194</v>
      </c>
      <c r="N262" s="144">
        <v>3005.7753887303311</v>
      </c>
    </row>
    <row r="263" spans="1:14" x14ac:dyDescent="0.25">
      <c r="A263" s="227">
        <v>834</v>
      </c>
      <c r="B263" s="228" t="s">
        <v>261</v>
      </c>
      <c r="C263" s="140">
        <v>6016</v>
      </c>
      <c r="D263" s="203">
        <v>4422537.6584537663</v>
      </c>
      <c r="E263" s="142">
        <v>4201104.7490958087</v>
      </c>
      <c r="F263" s="141">
        <v>4507068.4724443676</v>
      </c>
      <c r="G263" s="468">
        <f t="shared" si="11"/>
        <v>735.12926503553297</v>
      </c>
      <c r="H263" s="142">
        <v>698.62678675129803</v>
      </c>
      <c r="I263" s="143">
        <v>749.18026470152392</v>
      </c>
      <c r="J263" s="165">
        <f t="shared" si="9"/>
        <v>36.50247828423494</v>
      </c>
      <c r="K263" s="166">
        <f t="shared" si="10"/>
        <v>5.2248895943392083E-2</v>
      </c>
      <c r="L263" s="200"/>
      <c r="M263" s="160">
        <v>14047502.090206208</v>
      </c>
      <c r="N263" s="144">
        <v>2335.023618717787</v>
      </c>
    </row>
    <row r="264" spans="1:14" x14ac:dyDescent="0.25">
      <c r="A264" s="227">
        <v>837</v>
      </c>
      <c r="B264" s="228" t="s">
        <v>262</v>
      </c>
      <c r="C264" s="140">
        <v>241009</v>
      </c>
      <c r="D264" s="203">
        <v>58876483.60848926</v>
      </c>
      <c r="E264" s="142">
        <v>21005599.718476027</v>
      </c>
      <c r="F264" s="141">
        <v>6548162.0727847964</v>
      </c>
      <c r="G264" s="468">
        <f t="shared" si="11"/>
        <v>244.29163893667564</v>
      </c>
      <c r="H264" s="142">
        <v>88.768783400105505</v>
      </c>
      <c r="I264" s="143">
        <v>27.16978234333488</v>
      </c>
      <c r="J264" s="165">
        <f t="shared" si="9"/>
        <v>155.52285553657015</v>
      </c>
      <c r="K264" s="166">
        <f t="shared" si="10"/>
        <v>1.7519994031638977</v>
      </c>
      <c r="L264" s="200"/>
      <c r="M264" s="160">
        <v>365701698.86511552</v>
      </c>
      <c r="N264" s="144">
        <v>1517.3777695651013</v>
      </c>
    </row>
    <row r="265" spans="1:14" x14ac:dyDescent="0.25">
      <c r="A265" s="227">
        <v>844</v>
      </c>
      <c r="B265" s="228" t="s">
        <v>263</v>
      </c>
      <c r="C265" s="140">
        <v>1503</v>
      </c>
      <c r="D265" s="203">
        <v>530280.96880717401</v>
      </c>
      <c r="E265" s="142">
        <v>804382.97624350293</v>
      </c>
      <c r="F265" s="141">
        <v>721450.73706880491</v>
      </c>
      <c r="G265" s="468">
        <f t="shared" si="11"/>
        <v>352.81501583976979</v>
      </c>
      <c r="H265" s="142">
        <v>489.61541998902391</v>
      </c>
      <c r="I265" s="143">
        <v>480.00714375835321</v>
      </c>
      <c r="J265" s="165">
        <f t="shared" si="9"/>
        <v>-136.80040414925412</v>
      </c>
      <c r="K265" s="166">
        <f t="shared" si="10"/>
        <v>-0.27940379033062496</v>
      </c>
      <c r="L265" s="200"/>
      <c r="M265" s="160">
        <v>6840215.1184296673</v>
      </c>
      <c r="N265" s="144">
        <v>4551.0413296271909</v>
      </c>
    </row>
    <row r="266" spans="1:14" x14ac:dyDescent="0.25">
      <c r="A266" s="227">
        <v>845</v>
      </c>
      <c r="B266" s="228" t="s">
        <v>264</v>
      </c>
      <c r="C266" s="140">
        <v>2925</v>
      </c>
      <c r="D266" s="203">
        <v>3781196.8316757721</v>
      </c>
      <c r="E266" s="142">
        <v>5170854.8692778228</v>
      </c>
      <c r="F266" s="141">
        <v>4945704.021042781</v>
      </c>
      <c r="G266" s="468">
        <f t="shared" si="11"/>
        <v>1292.7168655301784</v>
      </c>
      <c r="H266" s="142">
        <v>1773.5938014625035</v>
      </c>
      <c r="I266" s="143">
        <v>1690.8389815530875</v>
      </c>
      <c r="J266" s="165">
        <f t="shared" ref="J266:J303" si="12">G266-H266</f>
        <v>-480.87693593232507</v>
      </c>
      <c r="K266" s="166">
        <f t="shared" ref="K266:K303" si="13">J266/H266</f>
        <v>-0.2711313805538757</v>
      </c>
      <c r="L266" s="200"/>
      <c r="M266" s="160">
        <v>11925556.887856033</v>
      </c>
      <c r="N266" s="144">
        <v>4077.1134659336863</v>
      </c>
    </row>
    <row r="267" spans="1:14" x14ac:dyDescent="0.25">
      <c r="A267" s="227">
        <v>846</v>
      </c>
      <c r="B267" s="228" t="s">
        <v>265</v>
      </c>
      <c r="C267" s="140">
        <v>4994</v>
      </c>
      <c r="D267" s="203">
        <v>6936105.6089928849</v>
      </c>
      <c r="E267" s="142">
        <v>4510971.9256150248</v>
      </c>
      <c r="F267" s="141">
        <v>4128118.9593966296</v>
      </c>
      <c r="G267" s="468">
        <f t="shared" ref="G267:G303" si="14">D267/C267</f>
        <v>1388.8877871431487</v>
      </c>
      <c r="H267" s="142">
        <v>915.07066992691739</v>
      </c>
      <c r="I267" s="143">
        <v>826.61573075623335</v>
      </c>
      <c r="J267" s="165">
        <f t="shared" si="12"/>
        <v>473.81711721623128</v>
      </c>
      <c r="K267" s="166">
        <f t="shared" si="13"/>
        <v>0.51779292330948923</v>
      </c>
      <c r="L267" s="200"/>
      <c r="M267" s="160">
        <v>20788262.591943204</v>
      </c>
      <c r="N267" s="144">
        <v>4162.6476956233892</v>
      </c>
    </row>
    <row r="268" spans="1:14" x14ac:dyDescent="0.25">
      <c r="A268" s="227">
        <v>848</v>
      </c>
      <c r="B268" s="228" t="s">
        <v>266</v>
      </c>
      <c r="C268" s="140">
        <v>4307</v>
      </c>
      <c r="D268" s="203">
        <v>6175874.5510717779</v>
      </c>
      <c r="E268" s="142">
        <v>5803389.2365875542</v>
      </c>
      <c r="F268" s="141">
        <v>5723358.5009382758</v>
      </c>
      <c r="G268" s="468">
        <f t="shared" si="14"/>
        <v>1433.9156143654</v>
      </c>
      <c r="H268" s="142">
        <v>1333.6239230526016</v>
      </c>
      <c r="I268" s="143">
        <v>1328.8503600971153</v>
      </c>
      <c r="J268" s="165">
        <f t="shared" si="12"/>
        <v>100.29169131279832</v>
      </c>
      <c r="K268" s="166">
        <f t="shared" si="13"/>
        <v>7.5202378706011375E-2</v>
      </c>
      <c r="L268" s="200"/>
      <c r="M268" s="160">
        <v>18814399.61719602</v>
      </c>
      <c r="N268" s="144">
        <v>4368.3305356851679</v>
      </c>
    </row>
    <row r="269" spans="1:14" x14ac:dyDescent="0.25">
      <c r="A269" s="227">
        <v>849</v>
      </c>
      <c r="B269" s="228" t="s">
        <v>267</v>
      </c>
      <c r="C269" s="140">
        <v>2966</v>
      </c>
      <c r="D269" s="203">
        <v>4812080.4627731107</v>
      </c>
      <c r="E269" s="142">
        <v>4372653.7359188721</v>
      </c>
      <c r="F269" s="141">
        <v>4562900.8951414889</v>
      </c>
      <c r="G269" s="468">
        <f t="shared" si="14"/>
        <v>1622.4141816497338</v>
      </c>
      <c r="H269" s="142">
        <v>1450.7119810920001</v>
      </c>
      <c r="I269" s="143">
        <v>1538.4021898656401</v>
      </c>
      <c r="J269" s="165">
        <f t="shared" si="12"/>
        <v>171.7022005577337</v>
      </c>
      <c r="K269" s="166">
        <f t="shared" si="13"/>
        <v>0.11835719480891557</v>
      </c>
      <c r="L269" s="200"/>
      <c r="M269" s="160">
        <v>12069399.662039224</v>
      </c>
      <c r="N269" s="144">
        <v>4069.2514032499071</v>
      </c>
    </row>
    <row r="270" spans="1:14" x14ac:dyDescent="0.25">
      <c r="A270" s="227">
        <v>850</v>
      </c>
      <c r="B270" s="228" t="s">
        <v>268</v>
      </c>
      <c r="C270" s="140">
        <v>2401</v>
      </c>
      <c r="D270" s="203">
        <v>2891641.8706753706</v>
      </c>
      <c r="E270" s="142">
        <v>2898601.3595687137</v>
      </c>
      <c r="F270" s="141">
        <v>2888060.8973232163</v>
      </c>
      <c r="G270" s="468">
        <f t="shared" si="14"/>
        <v>1204.3489673783301</v>
      </c>
      <c r="H270" s="142">
        <v>1208.6032318070447</v>
      </c>
      <c r="I270" s="143">
        <v>1202.8575165860959</v>
      </c>
      <c r="J270" s="165">
        <f t="shared" si="12"/>
        <v>-4.2542644287145777</v>
      </c>
      <c r="K270" s="166">
        <f t="shared" si="13"/>
        <v>-3.5199843230220465E-3</v>
      </c>
      <c r="L270" s="200"/>
      <c r="M270" s="160">
        <v>7050902.8083526902</v>
      </c>
      <c r="N270" s="144">
        <v>2936.6525649115742</v>
      </c>
    </row>
    <row r="271" spans="1:14" x14ac:dyDescent="0.25">
      <c r="A271" s="227">
        <v>851</v>
      </c>
      <c r="B271" s="228" t="s">
        <v>269</v>
      </c>
      <c r="C271" s="140">
        <v>21467</v>
      </c>
      <c r="D271" s="203">
        <v>10968674.976431334</v>
      </c>
      <c r="E271" s="142">
        <v>15758904.195440842</v>
      </c>
      <c r="F271" s="141">
        <v>15875543.954489265</v>
      </c>
      <c r="G271" s="468">
        <f t="shared" si="14"/>
        <v>510.9551859333551</v>
      </c>
      <c r="H271" s="142">
        <v>741.51815323244239</v>
      </c>
      <c r="I271" s="143">
        <v>739.53248961146244</v>
      </c>
      <c r="J271" s="165">
        <f t="shared" si="12"/>
        <v>-230.56296729908729</v>
      </c>
      <c r="K271" s="166">
        <f t="shared" si="13"/>
        <v>-0.31093367882365669</v>
      </c>
      <c r="L271" s="200"/>
      <c r="M271" s="160">
        <v>46373346.051232561</v>
      </c>
      <c r="N271" s="144">
        <v>2160.21549593481</v>
      </c>
    </row>
    <row r="272" spans="1:14" x14ac:dyDescent="0.25">
      <c r="A272" s="227">
        <v>853</v>
      </c>
      <c r="B272" s="228" t="s">
        <v>270</v>
      </c>
      <c r="C272" s="140">
        <v>194391</v>
      </c>
      <c r="D272" s="203">
        <v>84346553.959972501</v>
      </c>
      <c r="E272" s="142">
        <v>20964162.073567461</v>
      </c>
      <c r="F272" s="141">
        <v>12199369.922351804</v>
      </c>
      <c r="G272" s="468">
        <f t="shared" si="14"/>
        <v>433.90153844556846</v>
      </c>
      <c r="H272" s="142">
        <v>127.41579123296586</v>
      </c>
      <c r="I272" s="143">
        <v>62.756865916384008</v>
      </c>
      <c r="J272" s="165">
        <f t="shared" si="12"/>
        <v>306.48574721260263</v>
      </c>
      <c r="K272" s="166">
        <f t="shared" si="13"/>
        <v>2.4053984537303301</v>
      </c>
      <c r="L272" s="200"/>
      <c r="M272" s="160">
        <v>313042613.68227351</v>
      </c>
      <c r="N272" s="144">
        <v>1610.3760651587445</v>
      </c>
    </row>
    <row r="273" spans="1:14" x14ac:dyDescent="0.25">
      <c r="A273" s="227">
        <v>854</v>
      </c>
      <c r="B273" s="228" t="s">
        <v>271</v>
      </c>
      <c r="C273" s="140">
        <v>3304</v>
      </c>
      <c r="D273" s="203">
        <v>3815552.2954543009</v>
      </c>
      <c r="E273" s="142">
        <v>4902266.275884998</v>
      </c>
      <c r="F273" s="141">
        <v>5237759.0183417322</v>
      </c>
      <c r="G273" s="468">
        <f t="shared" si="14"/>
        <v>1154.8281765902848</v>
      </c>
      <c r="H273" s="142">
        <v>1514.1928801104716</v>
      </c>
      <c r="I273" s="143">
        <v>1585.2781532511297</v>
      </c>
      <c r="J273" s="165">
        <f t="shared" si="12"/>
        <v>-359.36470352018682</v>
      </c>
      <c r="K273" s="166">
        <f t="shared" si="13"/>
        <v>-0.2373308633533982</v>
      </c>
      <c r="L273" s="200"/>
      <c r="M273" s="160">
        <v>16930273.166603412</v>
      </c>
      <c r="N273" s="144">
        <v>5124.1746872286358</v>
      </c>
    </row>
    <row r="274" spans="1:14" x14ac:dyDescent="0.25">
      <c r="A274" s="227">
        <v>857</v>
      </c>
      <c r="B274" s="228" t="s">
        <v>272</v>
      </c>
      <c r="C274" s="140">
        <v>2433</v>
      </c>
      <c r="D274" s="203">
        <v>-296917.21224133659</v>
      </c>
      <c r="E274" s="142">
        <v>1046190.8206566373</v>
      </c>
      <c r="F274" s="141">
        <v>1291768.9469112167</v>
      </c>
      <c r="G274" s="468">
        <f t="shared" si="14"/>
        <v>-122.03748961830522</v>
      </c>
      <c r="H274" s="142">
        <v>353.17337470474195</v>
      </c>
      <c r="I274" s="143">
        <v>530.93668183773809</v>
      </c>
      <c r="J274" s="165">
        <f t="shared" si="12"/>
        <v>-475.21086432304719</v>
      </c>
      <c r="K274" s="166">
        <f t="shared" si="13"/>
        <v>-1.3455455545603638</v>
      </c>
      <c r="L274" s="200"/>
      <c r="M274" s="160">
        <v>11078026.165066611</v>
      </c>
      <c r="N274" s="144">
        <v>4553.2372236196506</v>
      </c>
    </row>
    <row r="275" spans="1:14" x14ac:dyDescent="0.25">
      <c r="A275" s="227">
        <v>858</v>
      </c>
      <c r="B275" s="228" t="s">
        <v>273</v>
      </c>
      <c r="C275" s="140">
        <v>38783</v>
      </c>
      <c r="D275" s="203">
        <v>24362091.799732827</v>
      </c>
      <c r="E275" s="142">
        <v>17365168.270080891</v>
      </c>
      <c r="F275" s="141">
        <v>17707151.082583591</v>
      </c>
      <c r="G275" s="468">
        <f t="shared" si="14"/>
        <v>628.16419048894693</v>
      </c>
      <c r="H275" s="142">
        <v>447.06421035198127</v>
      </c>
      <c r="I275" s="143">
        <v>456.56991678270356</v>
      </c>
      <c r="J275" s="165">
        <f t="shared" si="12"/>
        <v>181.09998013696566</v>
      </c>
      <c r="K275" s="166">
        <f t="shared" si="13"/>
        <v>0.40508717974624397</v>
      </c>
      <c r="L275" s="200"/>
      <c r="M275" s="160">
        <v>35440666.357222505</v>
      </c>
      <c r="N275" s="144">
        <v>913.81962089633362</v>
      </c>
    </row>
    <row r="276" spans="1:14" x14ac:dyDescent="0.25">
      <c r="A276" s="227">
        <v>859</v>
      </c>
      <c r="B276" s="228" t="s">
        <v>274</v>
      </c>
      <c r="C276" s="140">
        <v>6603</v>
      </c>
      <c r="D276" s="203">
        <v>11353664.217401395</v>
      </c>
      <c r="E276" s="142">
        <v>12945302.491567208</v>
      </c>
      <c r="F276" s="141">
        <v>12238777.601670302</v>
      </c>
      <c r="G276" s="468">
        <f t="shared" si="14"/>
        <v>1719.4705766169006</v>
      </c>
      <c r="H276" s="142">
        <v>1974.2269410218396</v>
      </c>
      <c r="I276" s="143">
        <v>1853.5177346161295</v>
      </c>
      <c r="J276" s="165">
        <f t="shared" si="12"/>
        <v>-254.75636440493895</v>
      </c>
      <c r="K276" s="166">
        <f t="shared" si="13"/>
        <v>-0.12904107380536489</v>
      </c>
      <c r="L276" s="200"/>
      <c r="M276" s="160">
        <v>22163374.936880123</v>
      </c>
      <c r="N276" s="144">
        <v>3356.5614019203576</v>
      </c>
    </row>
    <row r="277" spans="1:14" x14ac:dyDescent="0.25">
      <c r="A277" s="227">
        <v>886</v>
      </c>
      <c r="B277" s="228" t="s">
        <v>275</v>
      </c>
      <c r="C277" s="140">
        <v>12735</v>
      </c>
      <c r="D277" s="203">
        <v>7951299.342735</v>
      </c>
      <c r="E277" s="142">
        <v>6311028.6390094096</v>
      </c>
      <c r="F277" s="141">
        <v>6231102.0586007899</v>
      </c>
      <c r="G277" s="468">
        <f t="shared" si="14"/>
        <v>624.36586908009417</v>
      </c>
      <c r="H277" s="142">
        <v>467.34131440984766</v>
      </c>
      <c r="I277" s="143">
        <v>489.28952168047033</v>
      </c>
      <c r="J277" s="165">
        <f t="shared" si="12"/>
        <v>157.02455467024652</v>
      </c>
      <c r="K277" s="166">
        <f t="shared" si="13"/>
        <v>0.33599544878358339</v>
      </c>
      <c r="L277" s="200"/>
      <c r="M277" s="160">
        <v>26448499.36484807</v>
      </c>
      <c r="N277" s="144">
        <v>2076.8354428620391</v>
      </c>
    </row>
    <row r="278" spans="1:14" x14ac:dyDescent="0.25">
      <c r="A278" s="227">
        <v>887</v>
      </c>
      <c r="B278" s="228" t="s">
        <v>276</v>
      </c>
      <c r="C278" s="140">
        <v>4644</v>
      </c>
      <c r="D278" s="203">
        <v>3072915.304111857</v>
      </c>
      <c r="E278" s="142">
        <v>2375840.4760811357</v>
      </c>
      <c r="F278" s="141">
        <v>2414385.1011110591</v>
      </c>
      <c r="G278" s="468">
        <f t="shared" si="14"/>
        <v>661.69580191900457</v>
      </c>
      <c r="H278" s="142">
        <v>507.42150647741937</v>
      </c>
      <c r="I278" s="143">
        <v>519.89343262512034</v>
      </c>
      <c r="J278" s="165">
        <f t="shared" si="12"/>
        <v>154.2742954415852</v>
      </c>
      <c r="K278" s="166">
        <f t="shared" si="13"/>
        <v>0.30403578380541213</v>
      </c>
      <c r="L278" s="200"/>
      <c r="M278" s="160">
        <v>16091727.542962262</v>
      </c>
      <c r="N278" s="144">
        <v>3465.05761045699</v>
      </c>
    </row>
    <row r="279" spans="1:14" x14ac:dyDescent="0.25">
      <c r="A279" s="227">
        <v>889</v>
      </c>
      <c r="B279" s="228" t="s">
        <v>277</v>
      </c>
      <c r="C279" s="140">
        <v>2619</v>
      </c>
      <c r="D279" s="203">
        <v>4883631.3102303399</v>
      </c>
      <c r="E279" s="142">
        <v>4977797.0821043169</v>
      </c>
      <c r="F279" s="141">
        <v>5030834.6921536084</v>
      </c>
      <c r="G279" s="468">
        <f t="shared" si="14"/>
        <v>1864.6931310539671</v>
      </c>
      <c r="H279" s="142">
        <v>1906.2039259657568</v>
      </c>
      <c r="I279" s="143">
        <v>1920.8990806237528</v>
      </c>
      <c r="J279" s="165">
        <f t="shared" si="12"/>
        <v>-41.510794911789617</v>
      </c>
      <c r="K279" s="166">
        <f t="shared" si="13"/>
        <v>-2.1776681049882236E-2</v>
      </c>
      <c r="L279" s="200"/>
      <c r="M279" s="160">
        <v>12662495.356659736</v>
      </c>
      <c r="N279" s="144">
        <v>4834.8588608857335</v>
      </c>
    </row>
    <row r="280" spans="1:14" x14ac:dyDescent="0.25">
      <c r="A280" s="227">
        <v>890</v>
      </c>
      <c r="B280" s="228" t="s">
        <v>278</v>
      </c>
      <c r="C280" s="140">
        <v>1219</v>
      </c>
      <c r="D280" s="203">
        <v>3680972.2678817213</v>
      </c>
      <c r="E280" s="142">
        <v>4462046.776666333</v>
      </c>
      <c r="F280" s="141">
        <v>4286529.4307820667</v>
      </c>
      <c r="G280" s="468">
        <f t="shared" si="14"/>
        <v>3019.6655191810673</v>
      </c>
      <c r="H280" s="142">
        <v>3293.6634755261134</v>
      </c>
      <c r="I280" s="143">
        <v>3516.4310342756903</v>
      </c>
      <c r="J280" s="165">
        <f t="shared" si="12"/>
        <v>-273.99795634504608</v>
      </c>
      <c r="K280" s="166">
        <f t="shared" si="13"/>
        <v>-8.3189420649988841E-2</v>
      </c>
      <c r="L280" s="200"/>
      <c r="M280" s="160">
        <v>8068959.9165419266</v>
      </c>
      <c r="N280" s="144">
        <v>6619.3272490089639</v>
      </c>
    </row>
    <row r="281" spans="1:14" x14ac:dyDescent="0.25">
      <c r="A281" s="227">
        <v>892</v>
      </c>
      <c r="B281" s="228" t="s">
        <v>279</v>
      </c>
      <c r="C281" s="140">
        <v>3646</v>
      </c>
      <c r="D281" s="203">
        <v>6211529.5664249845</v>
      </c>
      <c r="E281" s="142">
        <v>5676479.5314550297</v>
      </c>
      <c r="F281" s="141">
        <v>5414623.6136771524</v>
      </c>
      <c r="G281" s="468">
        <f t="shared" si="14"/>
        <v>1703.6559425191949</v>
      </c>
      <c r="H281" s="142">
        <v>1546.9938374808087</v>
      </c>
      <c r="I281" s="143">
        <v>1485.0860158192959</v>
      </c>
      <c r="J281" s="165">
        <f t="shared" si="12"/>
        <v>156.66210503838624</v>
      </c>
      <c r="K281" s="166">
        <f t="shared" si="13"/>
        <v>0.10126873245565189</v>
      </c>
      <c r="L281" s="200"/>
      <c r="M281" s="160">
        <v>10712421.944427574</v>
      </c>
      <c r="N281" s="144">
        <v>2938.1299902434375</v>
      </c>
    </row>
    <row r="282" spans="1:14" x14ac:dyDescent="0.25">
      <c r="A282" s="227">
        <v>893</v>
      </c>
      <c r="B282" s="228" t="s">
        <v>280</v>
      </c>
      <c r="C282" s="140">
        <v>7479</v>
      </c>
      <c r="D282" s="203">
        <v>8984904.1978345476</v>
      </c>
      <c r="E282" s="142">
        <v>10018935.685210943</v>
      </c>
      <c r="F282" s="141">
        <v>9378382.1561620366</v>
      </c>
      <c r="G282" s="468">
        <f t="shared" si="14"/>
        <v>1201.35100920371</v>
      </c>
      <c r="H282" s="142">
        <v>1361.7158290160373</v>
      </c>
      <c r="I282" s="143">
        <v>1253.9620478890274</v>
      </c>
      <c r="J282" s="165">
        <f t="shared" si="12"/>
        <v>-160.36481981232737</v>
      </c>
      <c r="K282" s="166">
        <f t="shared" si="13"/>
        <v>-0.11776672958865833</v>
      </c>
      <c r="L282" s="200"/>
      <c r="M282" s="160">
        <v>24305605.60199172</v>
      </c>
      <c r="N282" s="144">
        <v>3249.8469851573368</v>
      </c>
    </row>
    <row r="283" spans="1:14" x14ac:dyDescent="0.25">
      <c r="A283" s="227">
        <v>895</v>
      </c>
      <c r="B283" s="228" t="s">
        <v>281</v>
      </c>
      <c r="C283" s="140">
        <v>15378</v>
      </c>
      <c r="D283" s="203">
        <v>6265271.7538998313</v>
      </c>
      <c r="E283" s="142">
        <v>6391117.5838707434</v>
      </c>
      <c r="F283" s="141">
        <v>7065050.0241172109</v>
      </c>
      <c r="G283" s="468">
        <f t="shared" si="14"/>
        <v>407.41785368057168</v>
      </c>
      <c r="H283" s="142">
        <v>420.23114734495664</v>
      </c>
      <c r="I283" s="143">
        <v>459.42580466362409</v>
      </c>
      <c r="J283" s="165">
        <f t="shared" si="12"/>
        <v>-12.813293664384958</v>
      </c>
      <c r="K283" s="166">
        <f t="shared" si="13"/>
        <v>-3.0491061277442302E-2</v>
      </c>
      <c r="L283" s="200"/>
      <c r="M283" s="160">
        <v>33643070.29170914</v>
      </c>
      <c r="N283" s="144">
        <v>2187.7402972889286</v>
      </c>
    </row>
    <row r="284" spans="1:14" x14ac:dyDescent="0.25">
      <c r="A284" s="227">
        <v>905</v>
      </c>
      <c r="B284" s="228" t="s">
        <v>282</v>
      </c>
      <c r="C284" s="140">
        <v>67551</v>
      </c>
      <c r="D284" s="203">
        <v>50334880.127428144</v>
      </c>
      <c r="E284" s="142">
        <v>46827355.350613564</v>
      </c>
      <c r="F284" s="141">
        <v>41972033.4944195</v>
      </c>
      <c r="G284" s="468">
        <f t="shared" si="14"/>
        <v>745.13893395254172</v>
      </c>
      <c r="H284" s="142">
        <v>697.12733121069357</v>
      </c>
      <c r="I284" s="143">
        <v>621.33844790483488</v>
      </c>
      <c r="J284" s="165">
        <f t="shared" si="12"/>
        <v>48.011602741848151</v>
      </c>
      <c r="K284" s="166">
        <f t="shared" si="13"/>
        <v>6.8870636098095475E-2</v>
      </c>
      <c r="L284" s="200"/>
      <c r="M284" s="160">
        <v>138272309.28545213</v>
      </c>
      <c r="N284" s="144">
        <v>2046.9320851719756</v>
      </c>
    </row>
    <row r="285" spans="1:14" x14ac:dyDescent="0.25">
      <c r="A285" s="227">
        <v>908</v>
      </c>
      <c r="B285" s="228" t="s">
        <v>283</v>
      </c>
      <c r="C285" s="140">
        <v>20765</v>
      </c>
      <c r="D285" s="203">
        <v>14634513.350628763</v>
      </c>
      <c r="E285" s="142">
        <v>15164104.778795911</v>
      </c>
      <c r="F285" s="141">
        <v>15450110.074224208</v>
      </c>
      <c r="G285" s="468">
        <f t="shared" si="14"/>
        <v>704.7682807911757</v>
      </c>
      <c r="H285" s="142">
        <v>727.2936084178142</v>
      </c>
      <c r="I285" s="143">
        <v>744.04575363468371</v>
      </c>
      <c r="J285" s="165">
        <f t="shared" si="12"/>
        <v>-22.5253276266385</v>
      </c>
      <c r="K285" s="166">
        <f t="shared" si="13"/>
        <v>-3.0971436247928901E-2</v>
      </c>
      <c r="L285" s="200"/>
      <c r="M285" s="160">
        <v>46157869.033934973</v>
      </c>
      <c r="N285" s="144">
        <v>2222.8687230404512</v>
      </c>
    </row>
    <row r="286" spans="1:14" x14ac:dyDescent="0.25">
      <c r="A286" s="227">
        <v>915</v>
      </c>
      <c r="B286" s="228" t="s">
        <v>284</v>
      </c>
      <c r="C286" s="140">
        <v>20278</v>
      </c>
      <c r="D286" s="203">
        <v>6536642.8855308592</v>
      </c>
      <c r="E286" s="142">
        <v>10237283.876953891</v>
      </c>
      <c r="F286" s="141">
        <v>11084103.018346664</v>
      </c>
      <c r="G286" s="468">
        <f t="shared" si="14"/>
        <v>322.35145899649171</v>
      </c>
      <c r="H286" s="142">
        <v>513.47592844234589</v>
      </c>
      <c r="I286" s="143">
        <v>546.60730931781552</v>
      </c>
      <c r="J286" s="165">
        <f t="shared" si="12"/>
        <v>-191.12446944585417</v>
      </c>
      <c r="K286" s="166">
        <f t="shared" si="13"/>
        <v>-0.37221699958874316</v>
      </c>
      <c r="L286" s="200"/>
      <c r="M286" s="160">
        <v>58910995.605056822</v>
      </c>
      <c r="N286" s="144">
        <v>2905.1679458061358</v>
      </c>
    </row>
    <row r="287" spans="1:14" x14ac:dyDescent="0.25">
      <c r="A287" s="227">
        <v>918</v>
      </c>
      <c r="B287" s="228" t="s">
        <v>285</v>
      </c>
      <c r="C287" s="140">
        <v>2292</v>
      </c>
      <c r="D287" s="203">
        <v>1057662.8810580191</v>
      </c>
      <c r="E287" s="142">
        <v>800413.09334810218</v>
      </c>
      <c r="F287" s="141">
        <v>614321.20732650231</v>
      </c>
      <c r="G287" s="468">
        <f t="shared" si="14"/>
        <v>461.45849958901357</v>
      </c>
      <c r="H287" s="142">
        <v>374.21644561435545</v>
      </c>
      <c r="I287" s="143">
        <v>268.02844996793294</v>
      </c>
      <c r="J287" s="165">
        <f t="shared" si="12"/>
        <v>87.24205397465812</v>
      </c>
      <c r="K287" s="166">
        <f t="shared" si="13"/>
        <v>0.23313260279470571</v>
      </c>
      <c r="L287" s="200"/>
      <c r="M287" s="160">
        <v>6331752.2632649094</v>
      </c>
      <c r="N287" s="144">
        <v>2762.5446174803269</v>
      </c>
    </row>
    <row r="288" spans="1:14" x14ac:dyDescent="0.25">
      <c r="A288" s="227">
        <v>921</v>
      </c>
      <c r="B288" s="228" t="s">
        <v>286</v>
      </c>
      <c r="C288" s="140">
        <v>1972</v>
      </c>
      <c r="D288" s="203">
        <v>2305253.0917519843</v>
      </c>
      <c r="E288" s="142">
        <v>3324914.635348693</v>
      </c>
      <c r="F288" s="141">
        <v>3230718.6077636625</v>
      </c>
      <c r="G288" s="468">
        <f t="shared" si="14"/>
        <v>1168.9924400365032</v>
      </c>
      <c r="H288" s="142">
        <v>1597.3740544364568</v>
      </c>
      <c r="I288" s="143">
        <v>1638.2954400424253</v>
      </c>
      <c r="J288" s="165">
        <f t="shared" si="12"/>
        <v>-428.38161439995361</v>
      </c>
      <c r="K288" s="166">
        <f t="shared" si="13"/>
        <v>-0.26817864808195085</v>
      </c>
      <c r="L288" s="200"/>
      <c r="M288" s="160">
        <v>11388334.51267026</v>
      </c>
      <c r="N288" s="144">
        <v>5775.0175013540875</v>
      </c>
    </row>
    <row r="289" spans="1:14" x14ac:dyDescent="0.25">
      <c r="A289" s="227">
        <v>922</v>
      </c>
      <c r="B289" s="228" t="s">
        <v>287</v>
      </c>
      <c r="C289" s="140">
        <v>4367</v>
      </c>
      <c r="D289" s="203">
        <v>2842868.9799722228</v>
      </c>
      <c r="E289" s="142">
        <v>1847182.6496737064</v>
      </c>
      <c r="F289" s="141">
        <v>1729388.0459335353</v>
      </c>
      <c r="G289" s="468">
        <f t="shared" si="14"/>
        <v>650.98900388647189</v>
      </c>
      <c r="H289" s="142">
        <v>438.65185474552459</v>
      </c>
      <c r="I289" s="143">
        <v>396.012833966919</v>
      </c>
      <c r="J289" s="165">
        <f t="shared" si="12"/>
        <v>212.3371491409473</v>
      </c>
      <c r="K289" s="166">
        <f t="shared" si="13"/>
        <v>0.48406759675991934</v>
      </c>
      <c r="L289" s="200"/>
      <c r="M289" s="160">
        <v>7722540.1190164657</v>
      </c>
      <c r="N289" s="144">
        <v>1768.3856466719637</v>
      </c>
    </row>
    <row r="290" spans="1:14" x14ac:dyDescent="0.25">
      <c r="A290" s="227">
        <v>924</v>
      </c>
      <c r="B290" s="228" t="s">
        <v>288</v>
      </c>
      <c r="C290" s="140">
        <v>3065</v>
      </c>
      <c r="D290" s="203">
        <v>2895245.2292545945</v>
      </c>
      <c r="E290" s="142">
        <v>2714300.7333570891</v>
      </c>
      <c r="F290" s="141">
        <v>2505170.3398695034</v>
      </c>
      <c r="G290" s="468">
        <f t="shared" si="14"/>
        <v>944.61508295419071</v>
      </c>
      <c r="H290" s="142">
        <v>882.93596520622827</v>
      </c>
      <c r="I290" s="143">
        <v>817.34758233915284</v>
      </c>
      <c r="J290" s="165">
        <f t="shared" si="12"/>
        <v>61.679117747962437</v>
      </c>
      <c r="K290" s="166">
        <f t="shared" si="13"/>
        <v>6.9856841468175987E-2</v>
      </c>
      <c r="L290" s="200"/>
      <c r="M290" s="160">
        <v>12028152.417266069</v>
      </c>
      <c r="N290" s="144">
        <v>3924.3564167262866</v>
      </c>
    </row>
    <row r="291" spans="1:14" x14ac:dyDescent="0.25">
      <c r="A291" s="227">
        <v>925</v>
      </c>
      <c r="B291" s="228" t="s">
        <v>289</v>
      </c>
      <c r="C291" s="140">
        <v>3522</v>
      </c>
      <c r="D291" s="203">
        <v>3707671.5561376573</v>
      </c>
      <c r="E291" s="142">
        <v>3332203.7014981993</v>
      </c>
      <c r="F291" s="141">
        <v>3076340.1315238383</v>
      </c>
      <c r="G291" s="468">
        <f t="shared" si="14"/>
        <v>1052.717647966399</v>
      </c>
      <c r="H291" s="142">
        <v>943.17339622322527</v>
      </c>
      <c r="I291" s="143">
        <v>873.46397828615511</v>
      </c>
      <c r="J291" s="165">
        <f t="shared" si="12"/>
        <v>109.54425174317373</v>
      </c>
      <c r="K291" s="166">
        <f t="shared" si="13"/>
        <v>0.11614434014129824</v>
      </c>
      <c r="L291" s="200"/>
      <c r="M291" s="160">
        <v>11281570.062353492</v>
      </c>
      <c r="N291" s="144">
        <v>3203.1715111736207</v>
      </c>
    </row>
    <row r="292" spans="1:14" x14ac:dyDescent="0.25">
      <c r="A292" s="227">
        <v>927</v>
      </c>
      <c r="B292" s="228" t="s">
        <v>290</v>
      </c>
      <c r="C292" s="140">
        <v>29160</v>
      </c>
      <c r="D292" s="203">
        <v>17449028.175994072</v>
      </c>
      <c r="E292" s="142">
        <v>14850504.897655595</v>
      </c>
      <c r="F292" s="141">
        <v>13374329.027558893</v>
      </c>
      <c r="G292" s="468">
        <f t="shared" si="14"/>
        <v>598.38916927277342</v>
      </c>
      <c r="H292" s="142">
        <v>508.29204038599437</v>
      </c>
      <c r="I292" s="143">
        <v>458.65325883260948</v>
      </c>
      <c r="J292" s="165">
        <f t="shared" si="12"/>
        <v>90.097128886779046</v>
      </c>
      <c r="K292" s="166">
        <f t="shared" si="13"/>
        <v>0.17725465230256163</v>
      </c>
      <c r="L292" s="200"/>
      <c r="M292" s="160">
        <v>34760544.592355713</v>
      </c>
      <c r="N292" s="144">
        <v>1192.0625717543112</v>
      </c>
    </row>
    <row r="293" spans="1:14" x14ac:dyDescent="0.25">
      <c r="A293" s="227">
        <v>931</v>
      </c>
      <c r="B293" s="228" t="s">
        <v>291</v>
      </c>
      <c r="C293" s="140">
        <v>6097</v>
      </c>
      <c r="D293" s="203">
        <v>8173315.822274168</v>
      </c>
      <c r="E293" s="142">
        <v>9170708.85192471</v>
      </c>
      <c r="F293" s="141">
        <v>9119540.4405885655</v>
      </c>
      <c r="G293" s="468">
        <f t="shared" si="14"/>
        <v>1340.547125188481</v>
      </c>
      <c r="H293" s="142">
        <v>1494.973733299116</v>
      </c>
      <c r="I293" s="143">
        <v>1495.7422405426546</v>
      </c>
      <c r="J293" s="165">
        <f t="shared" si="12"/>
        <v>-154.42660811063502</v>
      </c>
      <c r="K293" s="166">
        <f t="shared" si="13"/>
        <v>-0.10329720494141763</v>
      </c>
      <c r="L293" s="200"/>
      <c r="M293" s="160">
        <v>27596419.545304839</v>
      </c>
      <c r="N293" s="144">
        <v>4526.2292185180968</v>
      </c>
    </row>
    <row r="294" spans="1:14" x14ac:dyDescent="0.25">
      <c r="A294" s="227">
        <v>934</v>
      </c>
      <c r="B294" s="228" t="s">
        <v>292</v>
      </c>
      <c r="C294" s="140">
        <v>2784</v>
      </c>
      <c r="D294" s="203">
        <v>1819473.7465833933</v>
      </c>
      <c r="E294" s="142">
        <v>1441405.1525376542</v>
      </c>
      <c r="F294" s="141">
        <v>1631967.3812018754</v>
      </c>
      <c r="G294" s="468">
        <f t="shared" si="14"/>
        <v>653.54660437621885</v>
      </c>
      <c r="H294" s="142">
        <v>522.22814387128381</v>
      </c>
      <c r="I294" s="143">
        <v>586.19518002940924</v>
      </c>
      <c r="J294" s="165">
        <f t="shared" si="12"/>
        <v>131.31846050493505</v>
      </c>
      <c r="K294" s="166">
        <f t="shared" si="13"/>
        <v>0.25145803045287762</v>
      </c>
      <c r="L294" s="200"/>
      <c r="M294" s="160">
        <v>9079486.6228933223</v>
      </c>
      <c r="N294" s="144">
        <v>3261.3098501771992</v>
      </c>
    </row>
    <row r="295" spans="1:14" x14ac:dyDescent="0.25">
      <c r="A295" s="227">
        <v>935</v>
      </c>
      <c r="B295" s="228" t="s">
        <v>293</v>
      </c>
      <c r="C295" s="140">
        <v>3087</v>
      </c>
      <c r="D295" s="203">
        <v>1783414.4132498289</v>
      </c>
      <c r="E295" s="142">
        <v>4376172.3515344094</v>
      </c>
      <c r="F295" s="141">
        <v>4354920.3020804273</v>
      </c>
      <c r="G295" s="468">
        <f t="shared" si="14"/>
        <v>577.71765897305761</v>
      </c>
      <c r="H295" s="142">
        <v>1420.1863788579233</v>
      </c>
      <c r="I295" s="143">
        <v>1410.7289608294225</v>
      </c>
      <c r="J295" s="165">
        <f t="shared" si="12"/>
        <v>-842.46871988486566</v>
      </c>
      <c r="K295" s="166">
        <f t="shared" si="13"/>
        <v>-0.59320997048454793</v>
      </c>
      <c r="L295" s="200"/>
      <c r="M295" s="160">
        <v>10110789.421078132</v>
      </c>
      <c r="N295" s="144">
        <v>3275.2800197855954</v>
      </c>
    </row>
    <row r="296" spans="1:14" x14ac:dyDescent="0.25">
      <c r="A296" s="227">
        <v>936</v>
      </c>
      <c r="B296" s="228" t="s">
        <v>294</v>
      </c>
      <c r="C296" s="140">
        <v>6510</v>
      </c>
      <c r="D296" s="203">
        <v>8101612.682071887</v>
      </c>
      <c r="E296" s="142">
        <v>7502927.2578295469</v>
      </c>
      <c r="F296" s="141">
        <v>7305045.3684801422</v>
      </c>
      <c r="G296" s="468">
        <f t="shared" si="14"/>
        <v>1244.4873551569719</v>
      </c>
      <c r="H296" s="142">
        <v>1141.1522669477031</v>
      </c>
      <c r="I296" s="143">
        <v>1122.1267847127715</v>
      </c>
      <c r="J296" s="165">
        <f t="shared" si="12"/>
        <v>103.33508820926886</v>
      </c>
      <c r="K296" s="166">
        <f t="shared" si="13"/>
        <v>9.0553286535252978E-2</v>
      </c>
      <c r="L296" s="200"/>
      <c r="M296" s="160">
        <v>27659199.408388354</v>
      </c>
      <c r="N296" s="144">
        <v>4248.7249475250928</v>
      </c>
    </row>
    <row r="297" spans="1:14" x14ac:dyDescent="0.25">
      <c r="A297" s="227">
        <v>946</v>
      </c>
      <c r="B297" s="228" t="s">
        <v>295</v>
      </c>
      <c r="C297" s="140">
        <v>6388</v>
      </c>
      <c r="D297" s="203">
        <v>9070650.704403948</v>
      </c>
      <c r="E297" s="142">
        <v>11256638.395806674</v>
      </c>
      <c r="F297" s="141">
        <v>10360830.153284619</v>
      </c>
      <c r="G297" s="468">
        <f t="shared" si="14"/>
        <v>1419.9515817789525</v>
      </c>
      <c r="H297" s="142">
        <v>1724.7085779284087</v>
      </c>
      <c r="I297" s="143">
        <v>1621.9208129750498</v>
      </c>
      <c r="J297" s="165">
        <f t="shared" si="12"/>
        <v>-304.7569961494562</v>
      </c>
      <c r="K297" s="166">
        <f t="shared" si="13"/>
        <v>-0.1767005742590482</v>
      </c>
      <c r="L297" s="200"/>
      <c r="M297" s="160">
        <v>22458284.076366078</v>
      </c>
      <c r="N297" s="144">
        <v>3515.6988222238697</v>
      </c>
    </row>
    <row r="298" spans="1:14" x14ac:dyDescent="0.25">
      <c r="A298" s="227">
        <v>976</v>
      </c>
      <c r="B298" s="228" t="s">
        <v>296</v>
      </c>
      <c r="C298" s="140">
        <v>3890</v>
      </c>
      <c r="D298" s="203">
        <v>5046818.9566457011</v>
      </c>
      <c r="E298" s="142">
        <v>5410084.5420912281</v>
      </c>
      <c r="F298" s="141">
        <v>5098910.5495726736</v>
      </c>
      <c r="G298" s="468">
        <f t="shared" si="14"/>
        <v>1297.3827652045504</v>
      </c>
      <c r="H298" s="142">
        <v>1471.9782884553285</v>
      </c>
      <c r="I298" s="143">
        <v>1310.7739201986308</v>
      </c>
      <c r="J298" s="165">
        <f t="shared" si="12"/>
        <v>-174.59552325077811</v>
      </c>
      <c r="K298" s="166">
        <f t="shared" si="13"/>
        <v>-0.11861283866761105</v>
      </c>
      <c r="L298" s="200"/>
      <c r="M298" s="160">
        <v>20631340.749633305</v>
      </c>
      <c r="N298" s="144">
        <v>5303.6865680291276</v>
      </c>
    </row>
    <row r="299" spans="1:14" x14ac:dyDescent="0.25">
      <c r="A299" s="227">
        <v>977</v>
      </c>
      <c r="B299" s="228" t="s">
        <v>297</v>
      </c>
      <c r="C299" s="140">
        <v>15304</v>
      </c>
      <c r="D299" s="203">
        <v>18667172.332643736</v>
      </c>
      <c r="E299" s="142">
        <v>17847531.297304079</v>
      </c>
      <c r="F299" s="141">
        <v>16858391.145411186</v>
      </c>
      <c r="G299" s="468">
        <f t="shared" si="14"/>
        <v>1219.7577321382473</v>
      </c>
      <c r="H299" s="142">
        <v>1164.7531558614796</v>
      </c>
      <c r="I299" s="143">
        <v>1101.5676388794554</v>
      </c>
      <c r="J299" s="165">
        <f t="shared" si="12"/>
        <v>55.004576276767693</v>
      </c>
      <c r="K299" s="166">
        <f t="shared" si="13"/>
        <v>4.7224234594226082E-2</v>
      </c>
      <c r="L299" s="200"/>
      <c r="M299" s="160">
        <v>47892770.176747143</v>
      </c>
      <c r="N299" s="144">
        <v>3129.4282656003097</v>
      </c>
    </row>
    <row r="300" spans="1:14" x14ac:dyDescent="0.25">
      <c r="A300" s="227">
        <v>980</v>
      </c>
      <c r="B300" s="228" t="s">
        <v>298</v>
      </c>
      <c r="C300" s="140">
        <v>33352</v>
      </c>
      <c r="D300" s="203">
        <v>28313606.909765061</v>
      </c>
      <c r="E300" s="142">
        <v>30225188.121668167</v>
      </c>
      <c r="F300" s="141">
        <v>29291981.085318126</v>
      </c>
      <c r="G300" s="468">
        <f t="shared" si="14"/>
        <v>848.93280492219537</v>
      </c>
      <c r="H300" s="142">
        <v>906.81437759858977</v>
      </c>
      <c r="I300" s="143">
        <v>878.26760270203067</v>
      </c>
      <c r="J300" s="165">
        <f t="shared" si="12"/>
        <v>-57.881572676394399</v>
      </c>
      <c r="K300" s="166">
        <f t="shared" si="13"/>
        <v>-6.3829570975347111E-2</v>
      </c>
      <c r="L300" s="200"/>
      <c r="M300" s="160">
        <v>51817814.594531775</v>
      </c>
      <c r="N300" s="144">
        <v>1553.6643857799165</v>
      </c>
    </row>
    <row r="301" spans="1:14" x14ac:dyDescent="0.25">
      <c r="A301" s="227">
        <v>981</v>
      </c>
      <c r="B301" s="228" t="s">
        <v>299</v>
      </c>
      <c r="C301" s="140">
        <v>2314</v>
      </c>
      <c r="D301" s="203">
        <v>1613271.4099106195</v>
      </c>
      <c r="E301" s="142">
        <v>1814757.7654670374</v>
      </c>
      <c r="F301" s="141">
        <v>1621376.2331895782</v>
      </c>
      <c r="G301" s="468">
        <f t="shared" si="14"/>
        <v>697.17865596828847</v>
      </c>
      <c r="H301" s="142">
        <v>752.49903434184853</v>
      </c>
      <c r="I301" s="143">
        <v>700.68117251062154</v>
      </c>
      <c r="J301" s="165">
        <f t="shared" si="12"/>
        <v>-55.320378373560061</v>
      </c>
      <c r="K301" s="166">
        <f t="shared" si="13"/>
        <v>-7.3515547328169562E-2</v>
      </c>
      <c r="L301" s="200"/>
      <c r="M301" s="160">
        <v>5676473.1002487214</v>
      </c>
      <c r="N301" s="144">
        <v>2453.0998704618501</v>
      </c>
    </row>
    <row r="302" spans="1:14" x14ac:dyDescent="0.25">
      <c r="A302" s="227">
        <v>989</v>
      </c>
      <c r="B302" s="228" t="s">
        <v>300</v>
      </c>
      <c r="C302" s="140">
        <v>5522</v>
      </c>
      <c r="D302" s="203">
        <v>2488555.3224447784</v>
      </c>
      <c r="E302" s="142">
        <v>3923717.391507593</v>
      </c>
      <c r="F302" s="141">
        <v>3833820.3451139312</v>
      </c>
      <c r="G302" s="468">
        <f t="shared" si="14"/>
        <v>450.66195625584544</v>
      </c>
      <c r="H302" s="142">
        <v>720.27261707852119</v>
      </c>
      <c r="I302" s="143">
        <v>694.28112008582605</v>
      </c>
      <c r="J302" s="165">
        <f t="shared" si="12"/>
        <v>-269.61066082267575</v>
      </c>
      <c r="K302" s="166">
        <f t="shared" si="13"/>
        <v>-0.37431752149101055</v>
      </c>
      <c r="L302" s="200"/>
      <c r="M302" s="160">
        <v>19992586.478337478</v>
      </c>
      <c r="N302" s="144">
        <v>3620.5335889781741</v>
      </c>
    </row>
    <row r="303" spans="1:14" x14ac:dyDescent="0.25">
      <c r="A303" s="227">
        <v>992</v>
      </c>
      <c r="B303" s="228" t="s">
        <v>301</v>
      </c>
      <c r="C303" s="140">
        <v>18577</v>
      </c>
      <c r="D303" s="203">
        <v>17117711.726068567</v>
      </c>
      <c r="E303" s="142">
        <v>18788059.586553328</v>
      </c>
      <c r="F303" s="141">
        <v>18647955.25219997</v>
      </c>
      <c r="G303" s="468">
        <f t="shared" si="14"/>
        <v>921.44650514445641</v>
      </c>
      <c r="H303" s="142">
        <v>991.73863307064266</v>
      </c>
      <c r="I303" s="143">
        <v>1003.8195215696813</v>
      </c>
      <c r="J303" s="165">
        <f t="shared" si="12"/>
        <v>-70.292127926186254</v>
      </c>
      <c r="K303" s="166">
        <f t="shared" si="13"/>
        <v>-7.0877674401516697E-2</v>
      </c>
      <c r="L303" s="200"/>
      <c r="M303" s="160">
        <v>51815596.334768511</v>
      </c>
      <c r="N303" s="144">
        <v>2789.233801731631</v>
      </c>
    </row>
    <row r="304" spans="1:14" x14ac:dyDescent="0.25">
      <c r="A304" s="110"/>
      <c r="B304" s="146"/>
      <c r="C304" s="146"/>
      <c r="D304" s="148"/>
      <c r="F304" s="147"/>
      <c r="K304" s="115"/>
      <c r="L304" s="149"/>
    </row>
    <row r="305" spans="1:12" x14ac:dyDescent="0.25">
      <c r="A305" s="110"/>
      <c r="B305" s="146"/>
      <c r="C305" s="146"/>
      <c r="D305" s="149"/>
      <c r="F305" s="150"/>
      <c r="K305" s="115"/>
      <c r="L305" s="149"/>
    </row>
    <row r="306" spans="1:12" x14ac:dyDescent="0.25">
      <c r="A306" s="110"/>
      <c r="B306" s="146"/>
      <c r="C306" s="146"/>
      <c r="D306" s="149"/>
      <c r="F306" s="150"/>
      <c r="K306" s="115"/>
      <c r="L306" s="149"/>
    </row>
    <row r="307" spans="1:12" x14ac:dyDescent="0.25">
      <c r="A307" s="110"/>
      <c r="B307" s="146"/>
      <c r="C307" s="146"/>
      <c r="D307" s="149"/>
      <c r="F307" s="150"/>
      <c r="K307" s="115"/>
      <c r="L307" s="149"/>
    </row>
    <row r="308" spans="1:12" x14ac:dyDescent="0.25">
      <c r="A308" s="151"/>
      <c r="B308" s="114"/>
      <c r="C308" s="114"/>
      <c r="D308" s="149"/>
      <c r="F308" s="150"/>
      <c r="K308" s="115"/>
      <c r="L308" s="149"/>
    </row>
    <row r="309" spans="1:12" x14ac:dyDescent="0.25">
      <c r="A309" s="151"/>
      <c r="B309" s="114"/>
      <c r="C309" s="114"/>
      <c r="D309" s="149"/>
      <c r="F309" s="13"/>
      <c r="K309" s="115"/>
      <c r="L309" s="149"/>
    </row>
    <row r="310" spans="1:12" x14ac:dyDescent="0.25">
      <c r="A310" s="151"/>
      <c r="B310" s="114"/>
      <c r="C310" s="114"/>
      <c r="D310" s="149"/>
      <c r="F310" s="13"/>
      <c r="K310" s="115"/>
      <c r="L310" s="149"/>
    </row>
    <row r="311" spans="1:12" x14ac:dyDescent="0.25">
      <c r="A311" s="151"/>
      <c r="B311" s="114"/>
      <c r="C311" s="114"/>
      <c r="D311" s="149"/>
      <c r="F311" s="13"/>
      <c r="K311" s="115"/>
      <c r="L311" s="149"/>
    </row>
    <row r="312" spans="1:12" x14ac:dyDescent="0.25">
      <c r="A312" s="151"/>
      <c r="B312" s="114"/>
      <c r="C312" s="114"/>
      <c r="D312" s="149"/>
      <c r="F312" s="13"/>
      <c r="K312" s="115"/>
      <c r="L312" s="149"/>
    </row>
    <row r="313" spans="1:12" x14ac:dyDescent="0.25">
      <c r="A313" s="151"/>
      <c r="B313" s="114"/>
      <c r="C313" s="114"/>
      <c r="D313" s="149"/>
      <c r="F313" s="13"/>
      <c r="K313" s="115"/>
      <c r="L313" s="149"/>
    </row>
    <row r="314" spans="1:12" x14ac:dyDescent="0.25">
      <c r="A314" s="151"/>
      <c r="B314" s="114"/>
      <c r="C314" s="114"/>
      <c r="D314" s="149"/>
      <c r="F314" s="13"/>
      <c r="K314" s="115"/>
      <c r="L314" s="149"/>
    </row>
    <row r="315" spans="1:12" x14ac:dyDescent="0.25">
      <c r="A315" s="151"/>
      <c r="B315" s="114"/>
      <c r="C315" s="114"/>
      <c r="D315" s="149"/>
      <c r="F315" s="13"/>
      <c r="K315" s="115"/>
      <c r="L315" s="149"/>
    </row>
    <row r="316" spans="1:12" x14ac:dyDescent="0.25">
      <c r="A316" s="151"/>
      <c r="B316" s="114"/>
      <c r="C316" s="114"/>
      <c r="D316" s="149"/>
      <c r="F316" s="13"/>
      <c r="K316" s="115"/>
      <c r="L316" s="149"/>
    </row>
    <row r="317" spans="1:12" x14ac:dyDescent="0.25">
      <c r="A317" s="151"/>
      <c r="B317" s="114"/>
      <c r="C317" s="114"/>
      <c r="D317" s="149"/>
      <c r="F317" s="13"/>
      <c r="K317" s="115"/>
      <c r="L317" s="149"/>
    </row>
    <row r="318" spans="1:12" x14ac:dyDescent="0.25">
      <c r="A318" s="152"/>
      <c r="B318" s="114"/>
      <c r="C318" s="114"/>
      <c r="D318" s="149"/>
      <c r="F318" s="13"/>
      <c r="K318" s="115"/>
      <c r="L318" s="149"/>
    </row>
    <row r="319" spans="1:12" x14ac:dyDescent="0.25">
      <c r="A319" s="152"/>
      <c r="B319" s="114"/>
      <c r="C319" s="114"/>
      <c r="D319" s="149"/>
      <c r="F319" s="13"/>
      <c r="K319" s="115"/>
      <c r="L319" s="149"/>
    </row>
    <row r="320" spans="1:12" x14ac:dyDescent="0.25">
      <c r="A320" s="152"/>
      <c r="B320" s="153"/>
      <c r="C320" s="153"/>
      <c r="D320" s="154"/>
      <c r="F320" s="13"/>
      <c r="K320" s="116"/>
      <c r="L320" s="154"/>
    </row>
    <row r="321" spans="1:12" x14ac:dyDescent="0.25">
      <c r="A321" s="152"/>
      <c r="B321" s="114"/>
      <c r="C321" s="114"/>
      <c r="D321" s="154"/>
      <c r="F321" s="13"/>
      <c r="K321" s="116"/>
      <c r="L321" s="154"/>
    </row>
    <row r="322" spans="1:12" x14ac:dyDescent="0.25">
      <c r="A322" s="152"/>
      <c r="B322" s="114"/>
      <c r="C322" s="114"/>
      <c r="D322" s="154"/>
      <c r="F322" s="13"/>
      <c r="K322" s="116"/>
      <c r="L322" s="154"/>
    </row>
    <row r="323" spans="1:12" x14ac:dyDescent="0.25">
      <c r="A323" s="152"/>
      <c r="B323" s="114"/>
      <c r="C323" s="114"/>
      <c r="D323" s="154"/>
      <c r="F323" s="13"/>
      <c r="K323" s="116"/>
      <c r="L323" s="154"/>
    </row>
    <row r="324" spans="1:12" x14ac:dyDescent="0.25">
      <c r="A324" s="152"/>
      <c r="B324" s="114"/>
      <c r="C324" s="114"/>
      <c r="D324" s="154"/>
      <c r="F324" s="13"/>
      <c r="K324" s="116"/>
      <c r="L324" s="154"/>
    </row>
    <row r="325" spans="1:12" x14ac:dyDescent="0.25">
      <c r="A325" s="152"/>
      <c r="B325" s="18"/>
      <c r="C325" s="18"/>
      <c r="D325" s="154"/>
      <c r="F325" s="13"/>
      <c r="K325" s="116"/>
      <c r="L325" s="154"/>
    </row>
    <row r="326" spans="1:12" x14ac:dyDescent="0.25">
      <c r="A326" s="155"/>
      <c r="B326" s="18"/>
      <c r="C326" s="18"/>
      <c r="D326" s="154"/>
      <c r="F326" s="13"/>
      <c r="K326" s="116"/>
      <c r="L326" s="154"/>
    </row>
    <row r="327" spans="1:12" x14ac:dyDescent="0.25">
      <c r="A327" s="152"/>
      <c r="B327" s="114"/>
      <c r="C327" s="114"/>
      <c r="D327" s="154"/>
      <c r="F327" s="13"/>
      <c r="K327" s="116"/>
      <c r="L327" s="154"/>
    </row>
    <row r="328" spans="1:12" x14ac:dyDescent="0.25">
      <c r="A328" s="152"/>
      <c r="B328" s="114"/>
      <c r="C328" s="114"/>
      <c r="D328" s="154"/>
      <c r="F328" s="13"/>
      <c r="K328" s="116"/>
      <c r="L328" s="154"/>
    </row>
    <row r="329" spans="1:12" x14ac:dyDescent="0.25">
      <c r="A329" s="152"/>
      <c r="B329" s="114"/>
      <c r="C329" s="114"/>
      <c r="D329" s="154"/>
      <c r="F329" s="13"/>
      <c r="K329" s="116"/>
      <c r="L329" s="154"/>
    </row>
    <row r="330" spans="1:12" x14ac:dyDescent="0.25">
      <c r="A330" s="155"/>
      <c r="B330" s="114"/>
      <c r="C330" s="114"/>
      <c r="D330" s="154"/>
      <c r="F330" s="13"/>
      <c r="K330" s="116"/>
      <c r="L330" s="154"/>
    </row>
    <row r="331" spans="1:12" x14ac:dyDescent="0.25">
      <c r="A331" s="152"/>
      <c r="B331" s="114"/>
      <c r="C331" s="114"/>
      <c r="D331" s="154"/>
      <c r="F331" s="13"/>
      <c r="K331" s="116"/>
      <c r="L331" s="154"/>
    </row>
    <row r="332" spans="1:12" x14ac:dyDescent="0.25">
      <c r="A332" s="152"/>
      <c r="B332" s="114"/>
      <c r="C332" s="114"/>
      <c r="D332" s="154"/>
      <c r="F332" s="13"/>
      <c r="K332" s="116"/>
      <c r="L332" s="154"/>
    </row>
    <row r="333" spans="1:12" x14ac:dyDescent="0.25">
      <c r="A333" s="11"/>
    </row>
    <row r="334" spans="1:12" x14ac:dyDescent="0.25">
      <c r="A334" s="11"/>
      <c r="B334" s="12"/>
      <c r="C334" s="12"/>
    </row>
  </sheetData>
  <autoFilter ref="A10:N10" xr:uid="{DF7D8C3D-E7B9-4EB5-AC7B-556ECD6FC64A}">
    <sortState xmlns:xlrd2="http://schemas.microsoft.com/office/spreadsheetml/2017/richdata2" ref="A11:N303">
      <sortCondition ref="A10"/>
    </sortState>
  </autoFilter>
  <conditionalFormatting sqref="D10:L303">
    <cfRule type="cellIs" dxfId="9" priority="3" operator="lessThan">
      <formula>0</formula>
    </cfRule>
  </conditionalFormatting>
  <conditionalFormatting sqref="C10:E10">
    <cfRule type="cellIs" dxfId="8" priority="2" operator="lessThan">
      <formula>0</formula>
    </cfRule>
  </conditionalFormatting>
  <hyperlinks>
    <hyperlink ref="A6" r:id="rId1" display="https://soteuudistus.fi/rahoituslaskelmat" xr:uid="{572D47A4-FDC6-43E0-A8B3-991029ED4D7F}"/>
    <hyperlink ref="A4" r:id="rId2" display="https://vm.fi/-/kuntien-rahoituslaskelmat-on-paivitetty-kevaan-2022-tiedoilla" xr:uid="{F1C685BD-5E77-43C3-9757-CBBD58E5C61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C68C-9EE4-49F7-A36B-E17F18CAD71A}">
  <dimension ref="A1:AQ333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M4" sqref="M4"/>
    </sheetView>
  </sheetViews>
  <sheetFormatPr defaultColWidth="9.109375" defaultRowHeight="13.8" x14ac:dyDescent="0.3"/>
  <cols>
    <col min="1" max="1" width="5.5546875" style="13" customWidth="1"/>
    <col min="2" max="2" width="15.44140625" style="353" bestFit="1" customWidth="1"/>
    <col min="3" max="3" width="8.77734375" style="356" bestFit="1" customWidth="1"/>
    <col min="4" max="4" width="2.6640625" style="340" customWidth="1"/>
    <col min="5" max="5" width="13" style="428" customWidth="1"/>
    <col min="6" max="6" width="13" style="362" customWidth="1"/>
    <col min="7" max="7" width="13" style="404" customWidth="1"/>
    <col min="8" max="8" width="2.5546875" style="372" customWidth="1"/>
    <col min="9" max="9" width="12" style="433" bestFit="1" customWidth="1"/>
    <col min="10" max="10" width="12" style="362" bestFit="1" customWidth="1"/>
    <col min="11" max="11" width="12" style="404" bestFit="1" customWidth="1"/>
    <col min="12" max="12" width="3.33203125" style="363" customWidth="1"/>
    <col min="13" max="13" width="10.109375" style="433" bestFit="1" customWidth="1"/>
    <col min="14" max="14" width="10.6640625" style="362" customWidth="1"/>
    <col min="15" max="15" width="10.88671875" style="404" customWidth="1"/>
    <col min="16" max="16" width="2.5546875" style="363" customWidth="1"/>
    <col min="17" max="17" width="9.77734375" style="434" bestFit="1" customWidth="1"/>
    <col min="18" max="18" width="10" style="362" bestFit="1" customWidth="1"/>
    <col min="19" max="19" width="12" style="404" customWidth="1"/>
    <col min="20" max="20" width="2.88671875" style="363" customWidth="1"/>
    <col min="21" max="21" width="9.88671875" style="434" bestFit="1" customWidth="1"/>
    <col min="22" max="22" width="10" style="362" bestFit="1" customWidth="1"/>
    <col min="23" max="23" width="10.33203125" style="411" bestFit="1" customWidth="1"/>
    <col min="24" max="24" width="9.44140625" style="1" customWidth="1"/>
    <col min="25" max="25" width="9.88671875" style="446" customWidth="1"/>
    <col min="26" max="26" width="10" style="247" customWidth="1"/>
    <col min="27" max="27" width="10.33203125" style="411" bestFit="1" customWidth="1"/>
    <col min="28" max="28" width="2.88671875" style="1" customWidth="1"/>
    <col min="29" max="29" width="11.21875" style="447" bestFit="1" customWidth="1"/>
    <col min="30" max="30" width="11.21875" style="247" bestFit="1" customWidth="1"/>
    <col min="31" max="31" width="11.21875" style="411" bestFit="1" customWidth="1"/>
    <col min="32" max="32" width="3" style="1" customWidth="1"/>
    <col min="33" max="33" width="11.44140625" style="447" bestFit="1" customWidth="1"/>
    <col min="34" max="34" width="11.44140625" style="247" bestFit="1" customWidth="1"/>
    <col min="35" max="35" width="11.44140625" style="411" bestFit="1" customWidth="1"/>
    <col min="36" max="36" width="2.6640625" style="1" customWidth="1"/>
    <col min="37" max="37" width="9.77734375" style="447" bestFit="1" customWidth="1"/>
    <col min="38" max="38" width="10" style="247" bestFit="1" customWidth="1"/>
    <col min="39" max="39" width="12" style="411" bestFit="1" customWidth="1"/>
    <col min="40" max="40" width="3.21875" style="1" customWidth="1"/>
    <col min="41" max="41" width="9.77734375" style="453" bestFit="1" customWidth="1"/>
    <col min="42" max="42" width="10" style="252" bestFit="1" customWidth="1"/>
    <col min="43" max="43" width="10.33203125" style="418" bestFit="1" customWidth="1"/>
    <col min="44" max="16384" width="9.109375" style="1"/>
  </cols>
  <sheetData>
    <row r="1" spans="1:43" s="334" customFormat="1" ht="22.8" x14ac:dyDescent="0.4">
      <c r="A1" s="460" t="s">
        <v>407</v>
      </c>
      <c r="B1" s="457"/>
      <c r="C1" s="381"/>
      <c r="D1" s="458"/>
      <c r="E1" s="381"/>
      <c r="F1" s="382"/>
      <c r="G1" s="383"/>
      <c r="H1" s="381"/>
      <c r="I1" s="384"/>
      <c r="J1" s="382"/>
      <c r="K1" s="383"/>
      <c r="L1" s="384"/>
      <c r="M1" s="384"/>
      <c r="N1" s="382"/>
      <c r="O1" s="383"/>
      <c r="P1" s="384"/>
      <c r="Q1" s="385"/>
      <c r="R1" s="382"/>
      <c r="S1" s="383"/>
      <c r="T1" s="383"/>
      <c r="U1" s="385"/>
      <c r="V1" s="382"/>
      <c r="W1" s="382"/>
      <c r="Y1" s="336" t="s">
        <v>404</v>
      </c>
      <c r="AA1" s="382"/>
      <c r="AE1" s="382"/>
      <c r="AI1" s="382"/>
      <c r="AM1" s="382"/>
      <c r="AO1" s="335"/>
      <c r="AP1" s="335"/>
      <c r="AQ1" s="335"/>
    </row>
    <row r="2" spans="1:43" s="334" customFormat="1" ht="15.6" x14ac:dyDescent="0.3">
      <c r="A2" s="459" t="s">
        <v>360</v>
      </c>
      <c r="B2" s="457"/>
      <c r="C2" s="381"/>
      <c r="D2" s="458"/>
      <c r="E2" s="381"/>
      <c r="F2" s="382"/>
      <c r="G2" s="383"/>
      <c r="H2" s="381"/>
      <c r="I2" s="384"/>
      <c r="J2" s="382"/>
      <c r="K2" s="383"/>
      <c r="L2" s="384"/>
      <c r="M2" s="384"/>
      <c r="N2" s="382"/>
      <c r="O2" s="383"/>
      <c r="P2" s="384"/>
      <c r="Q2" s="385"/>
      <c r="R2" s="382"/>
      <c r="S2" s="383"/>
      <c r="T2" s="383"/>
      <c r="U2" s="385"/>
      <c r="V2" s="382"/>
      <c r="W2" s="382"/>
      <c r="Y2" s="337"/>
      <c r="Z2" s="338"/>
      <c r="AA2" s="382"/>
      <c r="AB2" s="338"/>
      <c r="AC2" s="338"/>
      <c r="AD2" s="338"/>
      <c r="AE2" s="382"/>
      <c r="AF2" s="338"/>
      <c r="AG2" s="338"/>
      <c r="AH2" s="338"/>
      <c r="AI2" s="382"/>
      <c r="AJ2" s="338"/>
      <c r="AK2" s="338"/>
      <c r="AL2" s="338"/>
      <c r="AM2" s="382"/>
      <c r="AN2" s="338"/>
      <c r="AO2" s="339"/>
      <c r="AP2" s="339"/>
      <c r="AQ2" s="335"/>
    </row>
    <row r="3" spans="1:43" s="334" customFormat="1" ht="15.6" x14ac:dyDescent="0.3">
      <c r="A3" s="459" t="s">
        <v>361</v>
      </c>
      <c r="B3" s="457"/>
      <c r="C3" s="381"/>
      <c r="D3" s="458"/>
      <c r="E3" s="381"/>
      <c r="F3" s="382"/>
      <c r="G3" s="383"/>
      <c r="H3" s="381"/>
      <c r="I3" s="384"/>
      <c r="J3" s="382"/>
      <c r="K3" s="383"/>
      <c r="L3" s="384"/>
      <c r="M3" s="384"/>
      <c r="N3" s="382"/>
      <c r="O3" s="383"/>
      <c r="P3" s="384"/>
      <c r="Q3" s="385"/>
      <c r="R3" s="382"/>
      <c r="S3" s="383"/>
      <c r="T3" s="383"/>
      <c r="U3" s="385"/>
      <c r="V3" s="382"/>
      <c r="W3" s="382"/>
      <c r="Y3" s="337"/>
      <c r="Z3" s="338"/>
      <c r="AA3" s="382"/>
      <c r="AB3" s="338"/>
      <c r="AC3" s="338"/>
      <c r="AD3" s="338"/>
      <c r="AE3" s="382"/>
      <c r="AF3" s="338"/>
      <c r="AG3" s="338"/>
      <c r="AH3" s="338"/>
      <c r="AI3" s="382"/>
      <c r="AJ3" s="338"/>
      <c r="AK3" s="338"/>
      <c r="AL3" s="338"/>
      <c r="AM3" s="382"/>
      <c r="AN3" s="338"/>
      <c r="AO3" s="339"/>
      <c r="AP3" s="339"/>
      <c r="AQ3" s="335"/>
    </row>
    <row r="4" spans="1:43" s="334" customFormat="1" ht="15.6" x14ac:dyDescent="0.3">
      <c r="A4" s="459" t="s">
        <v>405</v>
      </c>
      <c r="B4" s="457"/>
      <c r="C4" s="381"/>
      <c r="D4" s="458"/>
      <c r="E4" s="381"/>
      <c r="F4" s="382"/>
      <c r="G4" s="383"/>
      <c r="H4" s="381"/>
      <c r="I4" s="384"/>
      <c r="J4" s="382"/>
      <c r="K4" s="383"/>
      <c r="L4" s="384"/>
      <c r="M4" s="384"/>
      <c r="N4" s="382"/>
      <c r="O4" s="383"/>
      <c r="P4" s="384"/>
      <c r="Q4" s="385"/>
      <c r="R4" s="382"/>
      <c r="S4" s="383"/>
      <c r="T4" s="383"/>
      <c r="U4" s="385"/>
      <c r="V4" s="382"/>
      <c r="W4" s="382"/>
      <c r="Y4" s="337"/>
      <c r="Z4" s="338"/>
      <c r="AA4" s="382"/>
      <c r="AB4" s="338"/>
      <c r="AC4" s="338"/>
      <c r="AD4" s="338"/>
      <c r="AE4" s="382"/>
      <c r="AF4" s="338"/>
      <c r="AG4" s="338"/>
      <c r="AH4" s="338"/>
      <c r="AI4" s="382"/>
      <c r="AJ4" s="338"/>
      <c r="AK4" s="338"/>
      <c r="AL4" s="338"/>
      <c r="AM4" s="382"/>
      <c r="AN4" s="338"/>
      <c r="AO4" s="339"/>
      <c r="AP4" s="339"/>
      <c r="AQ4" s="335"/>
    </row>
    <row r="5" spans="1:43" s="334" customFormat="1" ht="15.6" x14ac:dyDescent="0.3">
      <c r="A5" s="459" t="s">
        <v>403</v>
      </c>
      <c r="B5" s="457"/>
      <c r="C5" s="381"/>
      <c r="D5" s="458"/>
      <c r="E5" s="381"/>
      <c r="F5" s="382"/>
      <c r="G5" s="383"/>
      <c r="H5" s="381"/>
      <c r="I5" s="384"/>
      <c r="J5" s="382"/>
      <c r="K5" s="383"/>
      <c r="L5" s="384"/>
      <c r="M5" s="384"/>
      <c r="N5" s="382"/>
      <c r="O5" s="383"/>
      <c r="P5" s="384"/>
      <c r="Q5" s="385"/>
      <c r="R5" s="382"/>
      <c r="S5" s="383"/>
      <c r="T5" s="383"/>
      <c r="U5" s="385"/>
      <c r="V5" s="382"/>
      <c r="W5" s="382"/>
      <c r="Y5" s="337"/>
      <c r="Z5" s="338"/>
      <c r="AA5" s="382"/>
      <c r="AB5" s="338"/>
      <c r="AC5" s="338"/>
      <c r="AD5" s="338"/>
      <c r="AE5" s="382"/>
      <c r="AF5" s="338"/>
      <c r="AG5" s="338"/>
      <c r="AH5" s="338"/>
      <c r="AI5" s="382"/>
      <c r="AJ5" s="338"/>
      <c r="AK5" s="338"/>
      <c r="AL5" s="338"/>
      <c r="AM5" s="382"/>
      <c r="AN5" s="338"/>
      <c r="AO5" s="339"/>
      <c r="AP5" s="339"/>
      <c r="AQ5" s="335"/>
    </row>
    <row r="6" spans="1:43" s="334" customFormat="1" ht="14.4" x14ac:dyDescent="0.3">
      <c r="A6" s="248" t="s">
        <v>362</v>
      </c>
      <c r="B6" s="457"/>
      <c r="C6" s="381"/>
      <c r="D6" s="458"/>
      <c r="E6" s="381"/>
      <c r="F6" s="382"/>
      <c r="G6" s="383"/>
      <c r="H6" s="381"/>
      <c r="I6" s="384"/>
      <c r="J6" s="382"/>
      <c r="K6" s="383"/>
      <c r="L6" s="384"/>
      <c r="M6" s="384"/>
      <c r="N6" s="382"/>
      <c r="O6" s="383"/>
      <c r="P6" s="384"/>
      <c r="Q6" s="385"/>
      <c r="R6" s="382"/>
      <c r="S6" s="383"/>
      <c r="T6" s="383"/>
      <c r="U6" s="385"/>
      <c r="V6" s="382"/>
      <c r="W6" s="382"/>
      <c r="Y6" s="337"/>
      <c r="Z6" s="338"/>
      <c r="AA6" s="382"/>
      <c r="AB6" s="338"/>
      <c r="AC6" s="338"/>
      <c r="AD6" s="338"/>
      <c r="AE6" s="382"/>
      <c r="AF6" s="338"/>
      <c r="AG6" s="338"/>
      <c r="AH6" s="338"/>
      <c r="AI6" s="382"/>
      <c r="AJ6" s="338"/>
      <c r="AK6" s="338"/>
      <c r="AL6" s="338"/>
      <c r="AM6" s="382"/>
      <c r="AN6" s="338"/>
      <c r="AO6" s="339"/>
      <c r="AP6" s="339"/>
      <c r="AQ6" s="335"/>
    </row>
    <row r="7" spans="1:43" s="253" customFormat="1" ht="31.8" customHeight="1" x14ac:dyDescent="0.3">
      <c r="B7" s="341"/>
      <c r="C7" s="357"/>
      <c r="D7" s="342"/>
      <c r="E7" s="423" t="s">
        <v>363</v>
      </c>
      <c r="F7" s="364" t="s">
        <v>364</v>
      </c>
      <c r="G7" s="405" t="s">
        <v>365</v>
      </c>
      <c r="H7" s="365"/>
      <c r="I7" s="423" t="s">
        <v>363</v>
      </c>
      <c r="J7" s="364" t="s">
        <v>364</v>
      </c>
      <c r="K7" s="405" t="s">
        <v>365</v>
      </c>
      <c r="L7" s="365"/>
      <c r="M7" s="423" t="s">
        <v>363</v>
      </c>
      <c r="N7" s="364" t="s">
        <v>364</v>
      </c>
      <c r="O7" s="405" t="s">
        <v>365</v>
      </c>
      <c r="P7" s="365"/>
      <c r="Q7" s="423" t="s">
        <v>363</v>
      </c>
      <c r="R7" s="364" t="s">
        <v>364</v>
      </c>
      <c r="S7" s="405" t="s">
        <v>365</v>
      </c>
      <c r="T7" s="357"/>
      <c r="U7" s="423" t="s">
        <v>363</v>
      </c>
      <c r="V7" s="364" t="s">
        <v>364</v>
      </c>
      <c r="W7" s="405" t="s">
        <v>365</v>
      </c>
      <c r="Y7" s="440" t="s">
        <v>363</v>
      </c>
      <c r="Z7" s="364" t="s">
        <v>364</v>
      </c>
      <c r="AA7" s="405" t="s">
        <v>365</v>
      </c>
      <c r="AB7" s="365"/>
      <c r="AC7" s="423" t="s">
        <v>363</v>
      </c>
      <c r="AD7" s="364" t="s">
        <v>364</v>
      </c>
      <c r="AE7" s="405" t="s">
        <v>365</v>
      </c>
      <c r="AF7" s="365"/>
      <c r="AG7" s="423" t="s">
        <v>363</v>
      </c>
      <c r="AH7" s="364" t="s">
        <v>364</v>
      </c>
      <c r="AI7" s="405" t="s">
        <v>365</v>
      </c>
      <c r="AJ7" s="365"/>
      <c r="AK7" s="423" t="s">
        <v>363</v>
      </c>
      <c r="AL7" s="364" t="s">
        <v>364</v>
      </c>
      <c r="AM7" s="405" t="s">
        <v>365</v>
      </c>
      <c r="AN7" s="357"/>
      <c r="AO7" s="423" t="s">
        <v>363</v>
      </c>
      <c r="AP7" s="364" t="s">
        <v>364</v>
      </c>
      <c r="AQ7" s="405" t="s">
        <v>365</v>
      </c>
    </row>
    <row r="8" spans="1:43" s="249" customFormat="1" ht="110.4" x14ac:dyDescent="0.3">
      <c r="A8" s="253" t="s">
        <v>370</v>
      </c>
      <c r="B8" s="341" t="s">
        <v>7</v>
      </c>
      <c r="C8" s="357" t="s">
        <v>339</v>
      </c>
      <c r="D8" s="342"/>
      <c r="E8" s="424" t="s">
        <v>371</v>
      </c>
      <c r="F8" s="343" t="s">
        <v>371</v>
      </c>
      <c r="G8" s="406" t="s">
        <v>371</v>
      </c>
      <c r="H8" s="341"/>
      <c r="I8" s="429" t="s">
        <v>372</v>
      </c>
      <c r="J8" s="344" t="s">
        <v>372</v>
      </c>
      <c r="K8" s="410" t="s">
        <v>372</v>
      </c>
      <c r="L8" s="342"/>
      <c r="M8" s="429" t="s">
        <v>367</v>
      </c>
      <c r="N8" s="344" t="s">
        <v>367</v>
      </c>
      <c r="O8" s="410" t="s">
        <v>367</v>
      </c>
      <c r="P8" s="342"/>
      <c r="Q8" s="429" t="s">
        <v>368</v>
      </c>
      <c r="R8" s="344" t="s">
        <v>368</v>
      </c>
      <c r="S8" s="410" t="s">
        <v>368</v>
      </c>
      <c r="T8" s="342"/>
      <c r="U8" s="429" t="s">
        <v>369</v>
      </c>
      <c r="V8" s="344" t="s">
        <v>369</v>
      </c>
      <c r="W8" s="410" t="s">
        <v>369</v>
      </c>
      <c r="Y8" s="441" t="s">
        <v>373</v>
      </c>
      <c r="Z8" s="255" t="s">
        <v>373</v>
      </c>
      <c r="AA8" s="412" t="s">
        <v>373</v>
      </c>
      <c r="AB8" s="253"/>
      <c r="AC8" s="448" t="s">
        <v>366</v>
      </c>
      <c r="AD8" s="256" t="s">
        <v>366</v>
      </c>
      <c r="AE8" s="417" t="s">
        <v>366</v>
      </c>
      <c r="AF8" s="254"/>
      <c r="AG8" s="448" t="s">
        <v>367</v>
      </c>
      <c r="AH8" s="256" t="s">
        <v>367</v>
      </c>
      <c r="AI8" s="417" t="s">
        <v>367</v>
      </c>
      <c r="AJ8" s="254"/>
      <c r="AK8" s="448" t="s">
        <v>368</v>
      </c>
      <c r="AL8" s="256" t="s">
        <v>368</v>
      </c>
      <c r="AM8" s="417" t="s">
        <v>368</v>
      </c>
      <c r="AN8" s="254"/>
      <c r="AO8" s="448" t="s">
        <v>369</v>
      </c>
      <c r="AP8" s="256" t="s">
        <v>369</v>
      </c>
      <c r="AQ8" s="417" t="s">
        <v>369</v>
      </c>
    </row>
    <row r="9" spans="1:43" s="207" customFormat="1" ht="28.2" customHeight="1" thickBot="1" x14ac:dyDescent="0.3">
      <c r="A9" s="257"/>
      <c r="B9" s="345" t="s">
        <v>8</v>
      </c>
      <c r="C9" s="358">
        <f>SUM(C10:C302)</f>
        <v>5517897</v>
      </c>
      <c r="D9" s="346"/>
      <c r="E9" s="425">
        <v>2697297338.0760798</v>
      </c>
      <c r="F9" s="366">
        <f>SUM(F10:F302)</f>
        <v>2666844602.0290256</v>
      </c>
      <c r="G9" s="407">
        <v>2598066832.1879668</v>
      </c>
      <c r="H9" s="358"/>
      <c r="I9" s="430">
        <v>-3590914.7967749638</v>
      </c>
      <c r="J9" s="366">
        <f>SUM(J10:J302)</f>
        <v>3.0733644962310791E-8</v>
      </c>
      <c r="K9" s="407">
        <v>-3796429.2768091466</v>
      </c>
      <c r="L9" s="367"/>
      <c r="M9" s="430">
        <v>-3.6880373954772949E-7</v>
      </c>
      <c r="N9" s="366">
        <f>SUM(N10:N302)</f>
        <v>5.3178519010543823E-7</v>
      </c>
      <c r="O9" s="407">
        <v>5.3178519010543823E-7</v>
      </c>
      <c r="P9" s="367"/>
      <c r="Q9" s="425">
        <f>SUM(Q10:Q302)</f>
        <v>805500000.00000083</v>
      </c>
      <c r="R9" s="366">
        <f t="shared" ref="R9" si="0">SUM(R10:R302)</f>
        <v>852900015.49529183</v>
      </c>
      <c r="S9" s="407">
        <v>761300004.50361347</v>
      </c>
      <c r="T9" s="367"/>
      <c r="U9" s="425">
        <v>3499206423.2793055</v>
      </c>
      <c r="V9" s="366">
        <v>3519744617.5243177</v>
      </c>
      <c r="W9" s="407">
        <v>3355570407.4147716</v>
      </c>
      <c r="X9" s="331"/>
      <c r="Y9" s="442">
        <f>E9/$C9</f>
        <v>488.82705459635798</v>
      </c>
      <c r="Z9" s="373">
        <f t="shared" ref="Z9:AA24" si="1">F9/$C9</f>
        <v>483.30815200592281</v>
      </c>
      <c r="AA9" s="413">
        <f t="shared" si="1"/>
        <v>470.84366239311225</v>
      </c>
      <c r="AB9" s="374"/>
      <c r="AC9" s="449">
        <f t="shared" ref="AC9:AE10" si="2">I9/$C9</f>
        <v>-0.65077597439295509</v>
      </c>
      <c r="AD9" s="373">
        <f t="shared" si="2"/>
        <v>5.5698112817819526E-15</v>
      </c>
      <c r="AE9" s="413">
        <f t="shared" si="2"/>
        <v>-0.68802104802049524</v>
      </c>
      <c r="AF9" s="374"/>
      <c r="AG9" s="449">
        <f t="shared" ref="AG9:AI10" si="3">M9/$C9</f>
        <v>-6.6837735381383431E-14</v>
      </c>
      <c r="AH9" s="373">
        <f t="shared" si="3"/>
        <v>9.6374613390833177E-14</v>
      </c>
      <c r="AI9" s="413">
        <f t="shared" si="3"/>
        <v>9.6374613390833177E-14</v>
      </c>
      <c r="AJ9" s="374"/>
      <c r="AK9" s="449">
        <f t="shared" ref="AK9:AM10" si="4">Q9/$C9</f>
        <v>145.97952807020516</v>
      </c>
      <c r="AL9" s="373">
        <f t="shared" si="4"/>
        <v>154.56976009071786</v>
      </c>
      <c r="AM9" s="413">
        <f t="shared" si="4"/>
        <v>137.96923076012718</v>
      </c>
      <c r="AN9" s="374"/>
      <c r="AO9" s="449">
        <f t="shared" ref="AO9:AQ24" si="5">U9/$C9</f>
        <v>634.15580669217013</v>
      </c>
      <c r="AP9" s="373">
        <f t="shared" si="5"/>
        <v>637.87791209664078</v>
      </c>
      <c r="AQ9" s="413">
        <f>W9/$C9</f>
        <v>608.12487210521897</v>
      </c>
    </row>
    <row r="10" spans="1:43" s="10" customFormat="1" ht="14.4" x14ac:dyDescent="0.3">
      <c r="A10" s="250">
        <v>5</v>
      </c>
      <c r="B10" s="347" t="s">
        <v>9</v>
      </c>
      <c r="C10" s="359">
        <v>9311</v>
      </c>
      <c r="D10" s="348"/>
      <c r="E10" s="426">
        <v>9725977.7877276819</v>
      </c>
      <c r="F10" s="368">
        <v>9761746.4726965055</v>
      </c>
      <c r="G10" s="408">
        <v>9685290.7009355687</v>
      </c>
      <c r="H10" s="359"/>
      <c r="I10" s="431">
        <v>1879209.0567288417</v>
      </c>
      <c r="J10" s="368">
        <v>1675047.1859941527</v>
      </c>
      <c r="K10" s="408">
        <v>1668549.9566287217</v>
      </c>
      <c r="L10" s="369"/>
      <c r="M10" s="431">
        <v>504932.33530029096</v>
      </c>
      <c r="N10" s="368">
        <v>391274.56968267087</v>
      </c>
      <c r="O10" s="408">
        <v>391274.56968267087</v>
      </c>
      <c r="P10" s="369"/>
      <c r="Q10" s="435">
        <v>1921288.9350641666</v>
      </c>
      <c r="R10" s="368">
        <v>2036033.6071707066</v>
      </c>
      <c r="S10" s="408">
        <v>1850064.1363155749</v>
      </c>
      <c r="T10" s="369"/>
      <c r="U10" s="438">
        <v>14031408.114820981</v>
      </c>
      <c r="V10" s="368">
        <v>13864101.835544035</v>
      </c>
      <c r="W10" s="408">
        <v>13595179.363562535</v>
      </c>
      <c r="X10" s="332"/>
      <c r="Y10" s="443">
        <f>E10/$C10</f>
        <v>1044.5685520059803</v>
      </c>
      <c r="Z10" s="375">
        <f t="shared" si="1"/>
        <v>1048.4101033934598</v>
      </c>
      <c r="AA10" s="414">
        <f t="shared" si="1"/>
        <v>1040.198765002209</v>
      </c>
      <c r="AB10" s="376"/>
      <c r="AC10" s="450">
        <f t="shared" si="2"/>
        <v>201.82677013519941</v>
      </c>
      <c r="AD10" s="375">
        <f t="shared" si="2"/>
        <v>179.89981591602972</v>
      </c>
      <c r="AE10" s="414">
        <f t="shared" si="2"/>
        <v>179.20201445910448</v>
      </c>
      <c r="AF10" s="376"/>
      <c r="AG10" s="450">
        <f t="shared" si="3"/>
        <v>54.229656889731601</v>
      </c>
      <c r="AH10" s="375">
        <f t="shared" si="3"/>
        <v>42.022829951956922</v>
      </c>
      <c r="AI10" s="414">
        <f t="shared" si="3"/>
        <v>42.022829951956922</v>
      </c>
      <c r="AJ10" s="376"/>
      <c r="AK10" s="450">
        <f t="shared" si="4"/>
        <v>206.34614274129166</v>
      </c>
      <c r="AL10" s="375">
        <f t="shared" si="4"/>
        <v>218.6697032725493</v>
      </c>
      <c r="AM10" s="414">
        <f t="shared" si="4"/>
        <v>198.69661006503864</v>
      </c>
      <c r="AN10" s="376"/>
      <c r="AO10" s="454">
        <f t="shared" si="5"/>
        <v>1506.9711217722029</v>
      </c>
      <c r="AP10" s="377">
        <f t="shared" si="5"/>
        <v>1489.0024525339959</v>
      </c>
      <c r="AQ10" s="419">
        <f>W10/$C10</f>
        <v>1460.1202194783091</v>
      </c>
    </row>
    <row r="11" spans="1:43" s="10" customFormat="1" ht="14.4" x14ac:dyDescent="0.3">
      <c r="A11" s="251">
        <v>9</v>
      </c>
      <c r="B11" s="349" t="s">
        <v>10</v>
      </c>
      <c r="C11" s="360">
        <v>2491</v>
      </c>
      <c r="D11" s="350"/>
      <c r="E11" s="427">
        <v>3222559.4080927903</v>
      </c>
      <c r="F11" s="370">
        <v>3162254.8085271418</v>
      </c>
      <c r="G11" s="409">
        <v>3083296.5695850258</v>
      </c>
      <c r="H11" s="360"/>
      <c r="I11" s="432">
        <v>443439.5488029861</v>
      </c>
      <c r="J11" s="370">
        <v>180140.59469490891</v>
      </c>
      <c r="K11" s="409">
        <v>178404.36724902401</v>
      </c>
      <c r="L11" s="371"/>
      <c r="M11" s="432">
        <v>50352.41096800987</v>
      </c>
      <c r="N11" s="370">
        <v>-112237.46084567596</v>
      </c>
      <c r="O11" s="409">
        <v>-112237.46084567596</v>
      </c>
      <c r="P11" s="371"/>
      <c r="Q11" s="436">
        <v>510827.45679480914</v>
      </c>
      <c r="R11" s="370">
        <v>540327.83813852654</v>
      </c>
      <c r="S11" s="409">
        <v>484786.11680417135</v>
      </c>
      <c r="T11" s="371"/>
      <c r="U11" s="439">
        <v>4227178.824658596</v>
      </c>
      <c r="V11" s="370">
        <v>3770485.780514902</v>
      </c>
      <c r="W11" s="409">
        <v>3634249.5927925454</v>
      </c>
      <c r="X11" s="333"/>
      <c r="Y11" s="444">
        <f t="shared" ref="Y11:AA74" si="6">E11/$C11</f>
        <v>1293.6810148907227</v>
      </c>
      <c r="Z11" s="378">
        <f t="shared" si="1"/>
        <v>1269.4720226925499</v>
      </c>
      <c r="AA11" s="415">
        <f t="shared" si="1"/>
        <v>1237.7746164532421</v>
      </c>
      <c r="AB11" s="379"/>
      <c r="AC11" s="451">
        <f t="shared" ref="AC11:AE74" si="7">I11/$C11</f>
        <v>178.01667956763794</v>
      </c>
      <c r="AD11" s="378">
        <f t="shared" si="7"/>
        <v>72.316577557169381</v>
      </c>
      <c r="AE11" s="415">
        <f t="shared" si="7"/>
        <v>71.619577378171016</v>
      </c>
      <c r="AF11" s="379"/>
      <c r="AG11" s="451">
        <f t="shared" ref="AG11:AI74" si="8">M11/$C11</f>
        <v>20.213733828988307</v>
      </c>
      <c r="AH11" s="378">
        <f t="shared" si="8"/>
        <v>-45.057190223073448</v>
      </c>
      <c r="AI11" s="415">
        <f t="shared" si="8"/>
        <v>-45.057190223073448</v>
      </c>
      <c r="AJ11" s="379"/>
      <c r="AK11" s="451">
        <f t="shared" ref="AK11:AM74" si="9">Q11/$C11</f>
        <v>205.06923195295428</v>
      </c>
      <c r="AL11" s="378">
        <f t="shared" si="9"/>
        <v>216.91201852209014</v>
      </c>
      <c r="AM11" s="415">
        <f t="shared" si="9"/>
        <v>194.61506094105636</v>
      </c>
      <c r="AN11" s="379"/>
      <c r="AO11" s="455">
        <f t="shared" si="5"/>
        <v>1696.9806602403035</v>
      </c>
      <c r="AP11" s="380">
        <f t="shared" si="5"/>
        <v>1513.6434285487362</v>
      </c>
      <c r="AQ11" s="420">
        <f t="shared" si="5"/>
        <v>1458.952064549396</v>
      </c>
    </row>
    <row r="12" spans="1:43" s="10" customFormat="1" ht="14.4" x14ac:dyDescent="0.3">
      <c r="A12" s="251">
        <v>10</v>
      </c>
      <c r="B12" s="349" t="s">
        <v>11</v>
      </c>
      <c r="C12" s="360">
        <v>11197</v>
      </c>
      <c r="D12" s="350"/>
      <c r="E12" s="427">
        <v>10491781.423397599</v>
      </c>
      <c r="F12" s="370">
        <v>10184295.578334829</v>
      </c>
      <c r="G12" s="409">
        <v>10616480.363456028</v>
      </c>
      <c r="H12" s="360"/>
      <c r="I12" s="432">
        <v>476650.52694299136</v>
      </c>
      <c r="J12" s="370">
        <v>721905.1122640362</v>
      </c>
      <c r="K12" s="409">
        <v>714088.29485570581</v>
      </c>
      <c r="L12" s="371"/>
      <c r="M12" s="432">
        <v>-585219.92621367669</v>
      </c>
      <c r="N12" s="370">
        <v>-364082.60551512364</v>
      </c>
      <c r="O12" s="409">
        <v>-364082.60551512364</v>
      </c>
      <c r="P12" s="371"/>
      <c r="Q12" s="436">
        <v>2365896.1740269833</v>
      </c>
      <c r="R12" s="370">
        <v>2472059.5792048294</v>
      </c>
      <c r="S12" s="409">
        <v>2250854.3189685354</v>
      </c>
      <c r="T12" s="371"/>
      <c r="U12" s="439">
        <v>12749108.198153896</v>
      </c>
      <c r="V12" s="370">
        <v>13014177.664288571</v>
      </c>
      <c r="W12" s="409">
        <v>13217340.371765144</v>
      </c>
      <c r="X12" s="333"/>
      <c r="Y12" s="444">
        <f t="shared" si="6"/>
        <v>937.01718526369552</v>
      </c>
      <c r="Z12" s="378">
        <f t="shared" si="1"/>
        <v>909.55573620923724</v>
      </c>
      <c r="AA12" s="415">
        <f t="shared" si="1"/>
        <v>948.15400227346856</v>
      </c>
      <c r="AB12" s="379"/>
      <c r="AC12" s="451">
        <f t="shared" si="7"/>
        <v>42.569485303473371</v>
      </c>
      <c r="AD12" s="378">
        <f t="shared" si="7"/>
        <v>64.473083170852561</v>
      </c>
      <c r="AE12" s="415">
        <f t="shared" si="7"/>
        <v>63.774966049451265</v>
      </c>
      <c r="AF12" s="379"/>
      <c r="AG12" s="451">
        <f t="shared" si="8"/>
        <v>-52.265778888423391</v>
      </c>
      <c r="AH12" s="378">
        <f t="shared" si="8"/>
        <v>-32.516085158089098</v>
      </c>
      <c r="AI12" s="415">
        <f t="shared" si="8"/>
        <v>-32.516085158089098</v>
      </c>
      <c r="AJ12" s="379"/>
      <c r="AK12" s="451">
        <f t="shared" si="9"/>
        <v>211.29732732222769</v>
      </c>
      <c r="AL12" s="378">
        <f t="shared" si="9"/>
        <v>220.77874244930155</v>
      </c>
      <c r="AM12" s="415">
        <f t="shared" si="9"/>
        <v>201.02298106354698</v>
      </c>
      <c r="AN12" s="379"/>
      <c r="AO12" s="455">
        <f t="shared" si="5"/>
        <v>1138.6182190009731</v>
      </c>
      <c r="AP12" s="380">
        <f t="shared" si="5"/>
        <v>1162.2914766713022</v>
      </c>
      <c r="AQ12" s="420">
        <f t="shared" si="5"/>
        <v>1180.4358642283776</v>
      </c>
    </row>
    <row r="13" spans="1:43" s="10" customFormat="1" ht="14.4" x14ac:dyDescent="0.3">
      <c r="A13" s="251">
        <v>16</v>
      </c>
      <c r="B13" s="349" t="s">
        <v>12</v>
      </c>
      <c r="C13" s="360">
        <v>8033</v>
      </c>
      <c r="D13" s="350"/>
      <c r="E13" s="427">
        <v>3196252.0858321767</v>
      </c>
      <c r="F13" s="370">
        <v>2604877.4302831003</v>
      </c>
      <c r="G13" s="409">
        <v>2702692.6054138797</v>
      </c>
      <c r="H13" s="360"/>
      <c r="I13" s="432">
        <v>3540836.0920584123</v>
      </c>
      <c r="J13" s="370">
        <v>1606438.6632832156</v>
      </c>
      <c r="K13" s="409">
        <v>1600879.5623748379</v>
      </c>
      <c r="L13" s="371"/>
      <c r="M13" s="432">
        <v>3051370.3678099574</v>
      </c>
      <c r="N13" s="370">
        <v>1790646.5336097614</v>
      </c>
      <c r="O13" s="409">
        <v>1790646.5336097614</v>
      </c>
      <c r="P13" s="371"/>
      <c r="Q13" s="436">
        <v>1360177.4279698199</v>
      </c>
      <c r="R13" s="370">
        <v>1437587.078371007</v>
      </c>
      <c r="S13" s="409">
        <v>1292532.064752114</v>
      </c>
      <c r="T13" s="371"/>
      <c r="U13" s="439">
        <v>11148635.973670367</v>
      </c>
      <c r="V13" s="370">
        <v>7439549.705547085</v>
      </c>
      <c r="W13" s="409">
        <v>7386750.7661505928</v>
      </c>
      <c r="X13" s="333"/>
      <c r="Y13" s="444">
        <f t="shared" si="6"/>
        <v>397.89021359793065</v>
      </c>
      <c r="Z13" s="378">
        <f t="shared" si="1"/>
        <v>324.27205655211009</v>
      </c>
      <c r="AA13" s="415">
        <f t="shared" si="1"/>
        <v>336.44872468739942</v>
      </c>
      <c r="AB13" s="379"/>
      <c r="AC13" s="451">
        <f t="shared" si="7"/>
        <v>440.78626815117792</v>
      </c>
      <c r="AD13" s="378">
        <f t="shared" si="7"/>
        <v>199.97991575790061</v>
      </c>
      <c r="AE13" s="415">
        <f t="shared" si="7"/>
        <v>199.28788278038564</v>
      </c>
      <c r="AF13" s="379"/>
      <c r="AG13" s="451">
        <f t="shared" si="8"/>
        <v>379.85439659030965</v>
      </c>
      <c r="AH13" s="378">
        <f t="shared" si="8"/>
        <v>222.91130755754529</v>
      </c>
      <c r="AI13" s="415">
        <f t="shared" si="8"/>
        <v>222.91130755754529</v>
      </c>
      <c r="AJ13" s="379"/>
      <c r="AK13" s="451">
        <f t="shared" si="9"/>
        <v>169.32371815882235</v>
      </c>
      <c r="AL13" s="378">
        <f t="shared" si="9"/>
        <v>178.96017407830288</v>
      </c>
      <c r="AM13" s="415">
        <f t="shared" si="9"/>
        <v>160.9027841095623</v>
      </c>
      <c r="AN13" s="379"/>
      <c r="AO13" s="455">
        <f t="shared" si="5"/>
        <v>1387.8545964982407</v>
      </c>
      <c r="AP13" s="380">
        <f t="shared" si="5"/>
        <v>926.12345394585896</v>
      </c>
      <c r="AQ13" s="420">
        <f t="shared" si="5"/>
        <v>919.55069913489262</v>
      </c>
    </row>
    <row r="14" spans="1:43" s="10" customFormat="1" ht="14.4" x14ac:dyDescent="0.3">
      <c r="A14" s="251">
        <v>18</v>
      </c>
      <c r="B14" s="349" t="s">
        <v>13</v>
      </c>
      <c r="C14" s="360">
        <v>4847</v>
      </c>
      <c r="D14" s="350"/>
      <c r="E14" s="427">
        <v>3632648.0331001049</v>
      </c>
      <c r="F14" s="370">
        <v>3834996.7341809333</v>
      </c>
      <c r="G14" s="409">
        <v>3532311.5143249026</v>
      </c>
      <c r="H14" s="360"/>
      <c r="I14" s="432">
        <v>-654209.03827579878</v>
      </c>
      <c r="J14" s="370">
        <v>-803794.65602107486</v>
      </c>
      <c r="K14" s="409">
        <v>-807159.5020604179</v>
      </c>
      <c r="L14" s="371"/>
      <c r="M14" s="432">
        <v>-460779.97007387754</v>
      </c>
      <c r="N14" s="370">
        <v>-546577.34915985889</v>
      </c>
      <c r="O14" s="409">
        <v>-546577.34915985889</v>
      </c>
      <c r="P14" s="371"/>
      <c r="Q14" s="436">
        <v>791522.38390948263</v>
      </c>
      <c r="R14" s="370">
        <v>781681.85661869636</v>
      </c>
      <c r="S14" s="409">
        <v>710791.73040938657</v>
      </c>
      <c r="T14" s="371"/>
      <c r="U14" s="439">
        <v>3309181.4086599112</v>
      </c>
      <c r="V14" s="370">
        <v>3266306.5856186957</v>
      </c>
      <c r="W14" s="409">
        <v>2889366.393514012</v>
      </c>
      <c r="X14" s="333"/>
      <c r="Y14" s="444">
        <f t="shared" si="6"/>
        <v>749.46317992574893</v>
      </c>
      <c r="Z14" s="378">
        <f t="shared" si="1"/>
        <v>791.21038460510283</v>
      </c>
      <c r="AA14" s="415">
        <f t="shared" si="1"/>
        <v>728.76243332471688</v>
      </c>
      <c r="AB14" s="379"/>
      <c r="AC14" s="451">
        <f t="shared" si="7"/>
        <v>-134.9719493038578</v>
      </c>
      <c r="AD14" s="378">
        <f t="shared" si="7"/>
        <v>-165.83343429359911</v>
      </c>
      <c r="AE14" s="415">
        <f t="shared" si="7"/>
        <v>-166.52764639166864</v>
      </c>
      <c r="AF14" s="379"/>
      <c r="AG14" s="451">
        <f t="shared" si="8"/>
        <v>-95.064982478621317</v>
      </c>
      <c r="AH14" s="378">
        <f t="shared" si="8"/>
        <v>-112.76611288629232</v>
      </c>
      <c r="AI14" s="415">
        <f t="shared" si="8"/>
        <v>-112.76611288629232</v>
      </c>
      <c r="AJ14" s="379"/>
      <c r="AK14" s="451">
        <f t="shared" si="9"/>
        <v>163.30150276655306</v>
      </c>
      <c r="AL14" s="378">
        <f t="shared" si="9"/>
        <v>161.27127225473413</v>
      </c>
      <c r="AM14" s="415">
        <f t="shared" si="9"/>
        <v>146.64570464398321</v>
      </c>
      <c r="AN14" s="379"/>
      <c r="AO14" s="455">
        <f t="shared" si="5"/>
        <v>682.72775090982282</v>
      </c>
      <c r="AP14" s="380">
        <f t="shared" si="5"/>
        <v>673.88210967994553</v>
      </c>
      <c r="AQ14" s="420">
        <f t="shared" si="5"/>
        <v>596.11437869073904</v>
      </c>
    </row>
    <row r="15" spans="1:43" s="10" customFormat="1" ht="14.4" x14ac:dyDescent="0.3">
      <c r="A15" s="251">
        <v>19</v>
      </c>
      <c r="B15" s="349" t="s">
        <v>14</v>
      </c>
      <c r="C15" s="360">
        <v>3955</v>
      </c>
      <c r="D15" s="350"/>
      <c r="E15" s="427">
        <v>3598996.3514263406</v>
      </c>
      <c r="F15" s="370">
        <v>3381301.3571547158</v>
      </c>
      <c r="G15" s="409">
        <v>3310135.7685372117</v>
      </c>
      <c r="H15" s="360"/>
      <c r="I15" s="432">
        <v>33268.479509035387</v>
      </c>
      <c r="J15" s="370">
        <v>138479.77986147525</v>
      </c>
      <c r="K15" s="409">
        <v>135748.86033097931</v>
      </c>
      <c r="L15" s="371"/>
      <c r="M15" s="432">
        <v>-282630.19735595456</v>
      </c>
      <c r="N15" s="370">
        <v>-178855.25669670288</v>
      </c>
      <c r="O15" s="409">
        <v>-178855.25669670288</v>
      </c>
      <c r="P15" s="371"/>
      <c r="Q15" s="436">
        <v>651430.60210762883</v>
      </c>
      <c r="R15" s="370">
        <v>651647.89095614688</v>
      </c>
      <c r="S15" s="409">
        <v>593208.39480432775</v>
      </c>
      <c r="T15" s="371"/>
      <c r="U15" s="439">
        <v>4001065.2356870505</v>
      </c>
      <c r="V15" s="370">
        <v>3992573.7712756353</v>
      </c>
      <c r="W15" s="409">
        <v>3860237.7669758159</v>
      </c>
      <c r="X15" s="333"/>
      <c r="Y15" s="444">
        <f t="shared" si="6"/>
        <v>909.98643525318346</v>
      </c>
      <c r="Z15" s="378">
        <f t="shared" si="1"/>
        <v>854.9434531364642</v>
      </c>
      <c r="AA15" s="415">
        <f t="shared" si="1"/>
        <v>836.94962542028111</v>
      </c>
      <c r="AB15" s="379"/>
      <c r="AC15" s="451">
        <f t="shared" si="7"/>
        <v>8.4117520882516779</v>
      </c>
      <c r="AD15" s="378">
        <f t="shared" si="7"/>
        <v>35.013850786719409</v>
      </c>
      <c r="AE15" s="415">
        <f t="shared" si="7"/>
        <v>34.323352801764678</v>
      </c>
      <c r="AF15" s="379"/>
      <c r="AG15" s="451">
        <f t="shared" si="8"/>
        <v>-71.461491114021385</v>
      </c>
      <c r="AH15" s="378">
        <f t="shared" si="8"/>
        <v>-45.222568064905914</v>
      </c>
      <c r="AI15" s="415">
        <f t="shared" si="8"/>
        <v>-45.222568064905914</v>
      </c>
      <c r="AJ15" s="379"/>
      <c r="AK15" s="451">
        <f t="shared" si="9"/>
        <v>164.71064528637896</v>
      </c>
      <c r="AL15" s="378">
        <f t="shared" si="9"/>
        <v>164.76558557677544</v>
      </c>
      <c r="AM15" s="415">
        <f t="shared" si="9"/>
        <v>149.98948035507655</v>
      </c>
      <c r="AN15" s="379"/>
      <c r="AO15" s="455">
        <f t="shared" si="5"/>
        <v>1011.6473415137928</v>
      </c>
      <c r="AP15" s="380">
        <f t="shared" si="5"/>
        <v>1009.5003214350531</v>
      </c>
      <c r="AQ15" s="420">
        <f t="shared" si="5"/>
        <v>976.0398905122164</v>
      </c>
    </row>
    <row r="16" spans="1:43" s="10" customFormat="1" ht="14.4" x14ac:dyDescent="0.3">
      <c r="A16" s="251">
        <v>20</v>
      </c>
      <c r="B16" s="349" t="s">
        <v>15</v>
      </c>
      <c r="C16" s="360">
        <v>16467</v>
      </c>
      <c r="D16" s="350"/>
      <c r="E16" s="427">
        <v>11993608.844831683</v>
      </c>
      <c r="F16" s="370">
        <v>10957043.417134508</v>
      </c>
      <c r="G16" s="409">
        <v>11285854.234008627</v>
      </c>
      <c r="H16" s="360"/>
      <c r="I16" s="432">
        <v>-1714207.2295931785</v>
      </c>
      <c r="J16" s="370">
        <v>-1989994.3132551408</v>
      </c>
      <c r="K16" s="409">
        <v>-2001300.8305636428</v>
      </c>
      <c r="L16" s="371"/>
      <c r="M16" s="432">
        <v>-1810467.7290828938</v>
      </c>
      <c r="N16" s="370">
        <v>-1985062.8500085839</v>
      </c>
      <c r="O16" s="409">
        <v>-1985062.8500085839</v>
      </c>
      <c r="P16" s="371"/>
      <c r="Q16" s="436">
        <v>2677553.2186256261</v>
      </c>
      <c r="R16" s="370">
        <v>2755446.1833852855</v>
      </c>
      <c r="S16" s="409">
        <v>2446995.9846078651</v>
      </c>
      <c r="T16" s="371"/>
      <c r="U16" s="439">
        <v>11146487.104781236</v>
      </c>
      <c r="V16" s="370">
        <v>9737432.437256068</v>
      </c>
      <c r="W16" s="409">
        <v>9746486.5380442664</v>
      </c>
      <c r="X16" s="333"/>
      <c r="Y16" s="444">
        <f t="shared" si="6"/>
        <v>728.34206867259866</v>
      </c>
      <c r="Z16" s="378">
        <f t="shared" si="1"/>
        <v>665.39402545299743</v>
      </c>
      <c r="AA16" s="415">
        <f t="shared" si="1"/>
        <v>685.36188947644541</v>
      </c>
      <c r="AB16" s="379"/>
      <c r="AC16" s="451">
        <f t="shared" si="7"/>
        <v>-104.09954634075292</v>
      </c>
      <c r="AD16" s="378">
        <f t="shared" si="7"/>
        <v>-120.84741077640983</v>
      </c>
      <c r="AE16" s="415">
        <f t="shared" si="7"/>
        <v>-121.5340274830657</v>
      </c>
      <c r="AF16" s="379"/>
      <c r="AG16" s="451">
        <f t="shared" si="8"/>
        <v>-109.94520732877233</v>
      </c>
      <c r="AH16" s="378">
        <f t="shared" si="8"/>
        <v>-120.5479352649896</v>
      </c>
      <c r="AI16" s="415">
        <f t="shared" si="8"/>
        <v>-120.5479352649896</v>
      </c>
      <c r="AJ16" s="379"/>
      <c r="AK16" s="451">
        <f t="shared" si="9"/>
        <v>162.6011549538851</v>
      </c>
      <c r="AL16" s="378">
        <f t="shared" si="9"/>
        <v>167.33140118936572</v>
      </c>
      <c r="AM16" s="415">
        <f t="shared" si="9"/>
        <v>148.59998691977077</v>
      </c>
      <c r="AN16" s="379"/>
      <c r="AO16" s="455">
        <f t="shared" si="5"/>
        <v>676.89846995695859</v>
      </c>
      <c r="AP16" s="380">
        <f t="shared" si="5"/>
        <v>591.33008060096358</v>
      </c>
      <c r="AQ16" s="420">
        <f t="shared" si="5"/>
        <v>591.87991364816094</v>
      </c>
    </row>
    <row r="17" spans="1:43" s="10" customFormat="1" ht="14.4" x14ac:dyDescent="0.3">
      <c r="A17" s="251">
        <v>46</v>
      </c>
      <c r="B17" s="349" t="s">
        <v>16</v>
      </c>
      <c r="C17" s="360">
        <v>1362</v>
      </c>
      <c r="D17" s="350"/>
      <c r="E17" s="427">
        <v>1167890.2681829315</v>
      </c>
      <c r="F17" s="370">
        <v>1109056.8891978711</v>
      </c>
      <c r="G17" s="409">
        <v>1050156.0219043563</v>
      </c>
      <c r="H17" s="360"/>
      <c r="I17" s="432">
        <v>287606.2565008594</v>
      </c>
      <c r="J17" s="370">
        <v>219873.50544681508</v>
      </c>
      <c r="K17" s="409">
        <v>218929.16878673705</v>
      </c>
      <c r="L17" s="371"/>
      <c r="M17" s="432">
        <v>251018.86551231984</v>
      </c>
      <c r="N17" s="370">
        <v>216669.79666206069</v>
      </c>
      <c r="O17" s="409">
        <v>216669.79666206069</v>
      </c>
      <c r="P17" s="371"/>
      <c r="Q17" s="436">
        <v>288897.57748755929</v>
      </c>
      <c r="R17" s="370">
        <v>312618.42068790365</v>
      </c>
      <c r="S17" s="409">
        <v>279635.10955092509</v>
      </c>
      <c r="T17" s="371"/>
      <c r="U17" s="439">
        <v>1995412.9676836699</v>
      </c>
      <c r="V17" s="370">
        <v>1858218.6119946502</v>
      </c>
      <c r="W17" s="409">
        <v>1765390.0969040794</v>
      </c>
      <c r="X17" s="333"/>
      <c r="Y17" s="444">
        <f t="shared" si="6"/>
        <v>857.48184154400258</v>
      </c>
      <c r="Z17" s="378">
        <f t="shared" si="1"/>
        <v>814.28552804542664</v>
      </c>
      <c r="AA17" s="415">
        <f t="shared" si="1"/>
        <v>771.03966365958615</v>
      </c>
      <c r="AB17" s="379"/>
      <c r="AC17" s="451">
        <f t="shared" si="7"/>
        <v>211.16465235011702</v>
      </c>
      <c r="AD17" s="378">
        <f t="shared" si="7"/>
        <v>161.43429181117114</v>
      </c>
      <c r="AE17" s="415">
        <f t="shared" si="7"/>
        <v>160.74094624576875</v>
      </c>
      <c r="AF17" s="379"/>
      <c r="AG17" s="451">
        <f t="shared" si="8"/>
        <v>184.30166337174731</v>
      </c>
      <c r="AH17" s="378">
        <f t="shared" si="8"/>
        <v>159.08208271810622</v>
      </c>
      <c r="AI17" s="415">
        <f t="shared" si="8"/>
        <v>159.08208271810622</v>
      </c>
      <c r="AJ17" s="379"/>
      <c r="AK17" s="451">
        <f t="shared" si="9"/>
        <v>212.11275880143853</v>
      </c>
      <c r="AL17" s="378">
        <f t="shared" si="9"/>
        <v>229.52894323634629</v>
      </c>
      <c r="AM17" s="415">
        <f t="shared" si="9"/>
        <v>205.31212154987159</v>
      </c>
      <c r="AN17" s="379"/>
      <c r="AO17" s="455">
        <f t="shared" si="5"/>
        <v>1465.0609160673052</v>
      </c>
      <c r="AP17" s="380">
        <f t="shared" si="5"/>
        <v>1364.33084581105</v>
      </c>
      <c r="AQ17" s="420">
        <f t="shared" si="5"/>
        <v>1296.1748141733328</v>
      </c>
    </row>
    <row r="18" spans="1:43" s="10" customFormat="1" ht="14.4" x14ac:dyDescent="0.3">
      <c r="A18" s="251">
        <v>47</v>
      </c>
      <c r="B18" s="349" t="s">
        <v>17</v>
      </c>
      <c r="C18" s="360">
        <v>1789</v>
      </c>
      <c r="D18" s="350"/>
      <c r="E18" s="427">
        <v>2717997.6708441386</v>
      </c>
      <c r="F18" s="370">
        <v>2827660.7791535486</v>
      </c>
      <c r="G18" s="409">
        <v>2713706.1160290092</v>
      </c>
      <c r="H18" s="360"/>
      <c r="I18" s="432">
        <v>-51229.996352340473</v>
      </c>
      <c r="J18" s="370">
        <v>9539.968101972283</v>
      </c>
      <c r="K18" s="409">
        <v>8292.8090943600928</v>
      </c>
      <c r="L18" s="371"/>
      <c r="M18" s="432">
        <v>661688.988545798</v>
      </c>
      <c r="N18" s="370">
        <v>716220.96920830966</v>
      </c>
      <c r="O18" s="409">
        <v>716220.96920830966</v>
      </c>
      <c r="P18" s="371"/>
      <c r="Q18" s="436">
        <v>375457.77281592187</v>
      </c>
      <c r="R18" s="370">
        <v>394226.39922982594</v>
      </c>
      <c r="S18" s="409">
        <v>361067.42827623431</v>
      </c>
      <c r="T18" s="371"/>
      <c r="U18" s="439">
        <v>3703914.4358535181</v>
      </c>
      <c r="V18" s="370">
        <v>3947648.1156936563</v>
      </c>
      <c r="W18" s="409">
        <v>3799287.3226079131</v>
      </c>
      <c r="X18" s="333"/>
      <c r="Y18" s="444">
        <f t="shared" si="6"/>
        <v>1519.2832145579309</v>
      </c>
      <c r="Z18" s="378">
        <f t="shared" si="1"/>
        <v>1580.5817658767739</v>
      </c>
      <c r="AA18" s="415">
        <f t="shared" si="1"/>
        <v>1516.8843577579705</v>
      </c>
      <c r="AB18" s="379"/>
      <c r="AC18" s="451">
        <f t="shared" si="7"/>
        <v>-28.63610751947483</v>
      </c>
      <c r="AD18" s="378">
        <f t="shared" si="7"/>
        <v>5.3325702079219024</v>
      </c>
      <c r="AE18" s="415">
        <f t="shared" si="7"/>
        <v>4.6354438761096102</v>
      </c>
      <c r="AF18" s="379"/>
      <c r="AG18" s="451">
        <f t="shared" si="8"/>
        <v>369.86528146774623</v>
      </c>
      <c r="AH18" s="378">
        <f t="shared" si="8"/>
        <v>400.34710408513678</v>
      </c>
      <c r="AI18" s="415">
        <f t="shared" si="8"/>
        <v>400.34710408513678</v>
      </c>
      <c r="AJ18" s="379"/>
      <c r="AK18" s="451">
        <f t="shared" si="9"/>
        <v>209.87019162432748</v>
      </c>
      <c r="AL18" s="378">
        <f t="shared" si="9"/>
        <v>220.36131874221684</v>
      </c>
      <c r="AM18" s="415">
        <f t="shared" si="9"/>
        <v>201.82639926005271</v>
      </c>
      <c r="AN18" s="379"/>
      <c r="AO18" s="455">
        <f t="shared" si="5"/>
        <v>2070.3825801305297</v>
      </c>
      <c r="AP18" s="380">
        <f t="shared" si="5"/>
        <v>2206.6227589120494</v>
      </c>
      <c r="AQ18" s="420">
        <f t="shared" si="5"/>
        <v>2123.6933049792697</v>
      </c>
    </row>
    <row r="19" spans="1:43" s="10" customFormat="1" ht="14.4" x14ac:dyDescent="0.3">
      <c r="A19" s="251">
        <v>49</v>
      </c>
      <c r="B19" s="349" t="s">
        <v>18</v>
      </c>
      <c r="C19" s="360">
        <v>297132</v>
      </c>
      <c r="D19" s="350"/>
      <c r="E19" s="427">
        <v>207333508.52425027</v>
      </c>
      <c r="F19" s="370">
        <v>206139155.42312834</v>
      </c>
      <c r="G19" s="409">
        <v>195704666.73650244</v>
      </c>
      <c r="H19" s="360"/>
      <c r="I19" s="432">
        <v>86211520.689616755</v>
      </c>
      <c r="J19" s="370">
        <v>65638004.860358879</v>
      </c>
      <c r="K19" s="409">
        <v>65436034.081159309</v>
      </c>
      <c r="L19" s="371"/>
      <c r="M19" s="432">
        <v>31016317.082619712</v>
      </c>
      <c r="N19" s="370">
        <v>12974285.456761602</v>
      </c>
      <c r="O19" s="409">
        <v>12974285.456761602</v>
      </c>
      <c r="P19" s="371"/>
      <c r="Q19" s="436">
        <v>27907391.055013962</v>
      </c>
      <c r="R19" s="370">
        <v>30257587.414418951</v>
      </c>
      <c r="S19" s="409">
        <v>26271771.577920333</v>
      </c>
      <c r="T19" s="371"/>
      <c r="U19" s="439">
        <v>352468737.35150069</v>
      </c>
      <c r="V19" s="370">
        <v>315009033.15466774</v>
      </c>
      <c r="W19" s="409">
        <v>300386757.85234368</v>
      </c>
      <c r="X19" s="333"/>
      <c r="Y19" s="444">
        <f t="shared" si="6"/>
        <v>697.78249574010965</v>
      </c>
      <c r="Z19" s="378">
        <f t="shared" si="1"/>
        <v>693.7628913180954</v>
      </c>
      <c r="AA19" s="415">
        <f t="shared" si="1"/>
        <v>658.6455404887472</v>
      </c>
      <c r="AB19" s="379"/>
      <c r="AC19" s="451">
        <f t="shared" si="7"/>
        <v>290.14552686892273</v>
      </c>
      <c r="AD19" s="378">
        <f t="shared" si="7"/>
        <v>220.90520327786601</v>
      </c>
      <c r="AE19" s="415">
        <f t="shared" si="7"/>
        <v>220.22546908834897</v>
      </c>
      <c r="AF19" s="379"/>
      <c r="AG19" s="451">
        <f t="shared" si="8"/>
        <v>104.3856504268127</v>
      </c>
      <c r="AH19" s="378">
        <f t="shared" si="8"/>
        <v>43.665056125767677</v>
      </c>
      <c r="AI19" s="415">
        <f t="shared" si="8"/>
        <v>43.665056125767677</v>
      </c>
      <c r="AJ19" s="379"/>
      <c r="AK19" s="451">
        <f t="shared" si="9"/>
        <v>93.922536297046307</v>
      </c>
      <c r="AL19" s="378">
        <f t="shared" si="9"/>
        <v>101.83213997287048</v>
      </c>
      <c r="AM19" s="415">
        <f t="shared" si="9"/>
        <v>88.417846539316983</v>
      </c>
      <c r="AN19" s="379"/>
      <c r="AO19" s="455">
        <f t="shared" si="5"/>
        <v>1186.2362093328913</v>
      </c>
      <c r="AP19" s="380">
        <f t="shared" si="5"/>
        <v>1060.1652906945994</v>
      </c>
      <c r="AQ19" s="420">
        <f t="shared" si="5"/>
        <v>1010.9539122421809</v>
      </c>
    </row>
    <row r="20" spans="1:43" s="10" customFormat="1" ht="14.4" x14ac:dyDescent="0.3">
      <c r="A20" s="251">
        <v>50</v>
      </c>
      <c r="B20" s="349" t="s">
        <v>19</v>
      </c>
      <c r="C20" s="360">
        <v>11417</v>
      </c>
      <c r="D20" s="350"/>
      <c r="E20" s="427">
        <v>5572915.1206866093</v>
      </c>
      <c r="F20" s="370">
        <v>5621049.2065411024</v>
      </c>
      <c r="G20" s="409">
        <v>5656706.0746106813</v>
      </c>
      <c r="H20" s="360"/>
      <c r="I20" s="432">
        <v>628306.45732506737</v>
      </c>
      <c r="J20" s="370">
        <v>-153453.98162018822</v>
      </c>
      <c r="K20" s="409">
        <v>-161374.95887926497</v>
      </c>
      <c r="L20" s="371"/>
      <c r="M20" s="432">
        <v>418013.66582588805</v>
      </c>
      <c r="N20" s="370">
        <v>-73934.466311928292</v>
      </c>
      <c r="O20" s="409">
        <v>-73934.466311928292</v>
      </c>
      <c r="P20" s="371"/>
      <c r="Q20" s="436">
        <v>1979966.8716145689</v>
      </c>
      <c r="R20" s="370">
        <v>2036222.3420885978</v>
      </c>
      <c r="S20" s="409">
        <v>1840825.6863786122</v>
      </c>
      <c r="T20" s="371"/>
      <c r="U20" s="439">
        <v>8599202.1154521331</v>
      </c>
      <c r="V20" s="370">
        <v>7429883.1006975835</v>
      </c>
      <c r="W20" s="409">
        <v>7262222.3357981006</v>
      </c>
      <c r="X20" s="333"/>
      <c r="Y20" s="444">
        <f t="shared" si="6"/>
        <v>488.12429891272745</v>
      </c>
      <c r="Z20" s="378">
        <f t="shared" si="1"/>
        <v>492.34030012622424</v>
      </c>
      <c r="AA20" s="415">
        <f t="shared" si="1"/>
        <v>495.46343825967256</v>
      </c>
      <c r="AB20" s="379"/>
      <c r="AC20" s="451">
        <f t="shared" si="7"/>
        <v>55.032535458094713</v>
      </c>
      <c r="AD20" s="378">
        <f t="shared" si="7"/>
        <v>-13.440832234403803</v>
      </c>
      <c r="AE20" s="415">
        <f t="shared" si="7"/>
        <v>-14.134620204893139</v>
      </c>
      <c r="AF20" s="379"/>
      <c r="AG20" s="451">
        <f t="shared" si="8"/>
        <v>36.613266692291148</v>
      </c>
      <c r="AH20" s="378">
        <f t="shared" si="8"/>
        <v>-6.4758225726485321</v>
      </c>
      <c r="AI20" s="415">
        <f t="shared" si="8"/>
        <v>-6.4758225726485321</v>
      </c>
      <c r="AJ20" s="379"/>
      <c r="AK20" s="451">
        <f t="shared" si="9"/>
        <v>173.42269174166321</v>
      </c>
      <c r="AL20" s="378">
        <f t="shared" si="9"/>
        <v>178.35003434252411</v>
      </c>
      <c r="AM20" s="415">
        <f t="shared" si="9"/>
        <v>161.23549850036019</v>
      </c>
      <c r="AN20" s="379"/>
      <c r="AO20" s="455">
        <f t="shared" si="5"/>
        <v>753.19279280477645</v>
      </c>
      <c r="AP20" s="380">
        <f t="shared" si="5"/>
        <v>650.77367966169606</v>
      </c>
      <c r="AQ20" s="420">
        <f t="shared" si="5"/>
        <v>636.08849398249106</v>
      </c>
    </row>
    <row r="21" spans="1:43" s="10" customFormat="1" ht="14.4" x14ac:dyDescent="0.3">
      <c r="A21" s="251">
        <v>51</v>
      </c>
      <c r="B21" s="349" t="s">
        <v>20</v>
      </c>
      <c r="C21" s="360">
        <v>9334</v>
      </c>
      <c r="D21" s="350"/>
      <c r="E21" s="427">
        <v>3500270.3104893761</v>
      </c>
      <c r="F21" s="370">
        <v>3630017.844328911</v>
      </c>
      <c r="G21" s="409">
        <v>3488655.1241518394</v>
      </c>
      <c r="H21" s="360"/>
      <c r="I21" s="432">
        <v>-4112808.4434275771</v>
      </c>
      <c r="J21" s="370">
        <v>-2664224.1675631343</v>
      </c>
      <c r="K21" s="409">
        <v>-2670744.1603396558</v>
      </c>
      <c r="L21" s="371"/>
      <c r="M21" s="432">
        <v>-4570243.0447092988</v>
      </c>
      <c r="N21" s="370">
        <v>-3630840.2634158214</v>
      </c>
      <c r="O21" s="409">
        <v>-3630840.2634158214</v>
      </c>
      <c r="P21" s="371"/>
      <c r="Q21" s="436">
        <v>1701270.0394865153</v>
      </c>
      <c r="R21" s="370">
        <v>1699014.6738053649</v>
      </c>
      <c r="S21" s="409">
        <v>1609015.5698249969</v>
      </c>
      <c r="T21" s="371"/>
      <c r="U21" s="439">
        <v>-3481511.138160984</v>
      </c>
      <c r="V21" s="370">
        <v>-966031.9128446799</v>
      </c>
      <c r="W21" s="409">
        <v>-1203913.7297786409</v>
      </c>
      <c r="X21" s="333"/>
      <c r="Y21" s="444">
        <f t="shared" si="6"/>
        <v>375.00217596843538</v>
      </c>
      <c r="Z21" s="378">
        <f t="shared" si="1"/>
        <v>388.90270455634356</v>
      </c>
      <c r="AA21" s="415">
        <f t="shared" si="1"/>
        <v>373.75778060336825</v>
      </c>
      <c r="AB21" s="379"/>
      <c r="AC21" s="451">
        <f t="shared" si="7"/>
        <v>-440.62657418337017</v>
      </c>
      <c r="AD21" s="378">
        <f t="shared" si="7"/>
        <v>-285.43220136738103</v>
      </c>
      <c r="AE21" s="415">
        <f t="shared" si="7"/>
        <v>-286.13072212766826</v>
      </c>
      <c r="AF21" s="379"/>
      <c r="AG21" s="451">
        <f t="shared" si="8"/>
        <v>-489.6339237957252</v>
      </c>
      <c r="AH21" s="378">
        <f t="shared" si="8"/>
        <v>-388.99081459350987</v>
      </c>
      <c r="AI21" s="415">
        <f t="shared" si="8"/>
        <v>-388.99081459350987</v>
      </c>
      <c r="AJ21" s="379"/>
      <c r="AK21" s="451">
        <f t="shared" si="9"/>
        <v>182.26591380828319</v>
      </c>
      <c r="AL21" s="378">
        <f t="shared" si="9"/>
        <v>182.02428474452162</v>
      </c>
      <c r="AM21" s="415">
        <f t="shared" si="9"/>
        <v>172.38221232322658</v>
      </c>
      <c r="AN21" s="379"/>
      <c r="AO21" s="455">
        <f t="shared" si="5"/>
        <v>-372.99240820237668</v>
      </c>
      <c r="AP21" s="380">
        <f t="shared" si="5"/>
        <v>-103.49602666002571</v>
      </c>
      <c r="AQ21" s="420">
        <f t="shared" si="5"/>
        <v>-128.98154379458333</v>
      </c>
    </row>
    <row r="22" spans="1:43" s="10" customFormat="1" ht="14.4" x14ac:dyDescent="0.3">
      <c r="A22" s="251">
        <v>52</v>
      </c>
      <c r="B22" s="349" t="s">
        <v>21</v>
      </c>
      <c r="C22" s="360">
        <v>2404</v>
      </c>
      <c r="D22" s="350"/>
      <c r="E22" s="427">
        <v>2210010.8405292681</v>
      </c>
      <c r="F22" s="370">
        <v>2150460.8580009416</v>
      </c>
      <c r="G22" s="409">
        <v>2008471.749105501</v>
      </c>
      <c r="H22" s="360"/>
      <c r="I22" s="432">
        <v>699286.65500140435</v>
      </c>
      <c r="J22" s="370">
        <v>407346.69706412149</v>
      </c>
      <c r="K22" s="409">
        <v>405685.6578548681</v>
      </c>
      <c r="L22" s="371"/>
      <c r="M22" s="432">
        <v>368478.99197772512</v>
      </c>
      <c r="N22" s="370">
        <v>195455.7123978046</v>
      </c>
      <c r="O22" s="409">
        <v>195455.7123978046</v>
      </c>
      <c r="P22" s="371"/>
      <c r="Q22" s="436">
        <v>529387.57489993924</v>
      </c>
      <c r="R22" s="370">
        <v>549785.50725093321</v>
      </c>
      <c r="S22" s="409">
        <v>504693.96631921525</v>
      </c>
      <c r="T22" s="371"/>
      <c r="U22" s="439">
        <v>3807164.0624083369</v>
      </c>
      <c r="V22" s="370">
        <v>3303048.7747138012</v>
      </c>
      <c r="W22" s="409">
        <v>3114307.0856773891</v>
      </c>
      <c r="X22" s="333"/>
      <c r="Y22" s="444">
        <f t="shared" si="6"/>
        <v>919.30567409703337</v>
      </c>
      <c r="Z22" s="378">
        <f t="shared" si="1"/>
        <v>894.53446672252142</v>
      </c>
      <c r="AA22" s="415">
        <f t="shared" si="1"/>
        <v>835.47077749812854</v>
      </c>
      <c r="AB22" s="379"/>
      <c r="AC22" s="451">
        <f t="shared" si="7"/>
        <v>290.88463186414492</v>
      </c>
      <c r="AD22" s="378">
        <f t="shared" si="7"/>
        <v>169.44538147426019</v>
      </c>
      <c r="AE22" s="415">
        <f t="shared" si="7"/>
        <v>168.75443338388857</v>
      </c>
      <c r="AF22" s="379"/>
      <c r="AG22" s="451">
        <f t="shared" si="8"/>
        <v>153.27745090587567</v>
      </c>
      <c r="AH22" s="378">
        <f t="shared" si="8"/>
        <v>81.304372877622541</v>
      </c>
      <c r="AI22" s="415">
        <f t="shared" si="8"/>
        <v>81.304372877622541</v>
      </c>
      <c r="AJ22" s="379"/>
      <c r="AK22" s="451">
        <f t="shared" si="9"/>
        <v>220.2111376455654</v>
      </c>
      <c r="AL22" s="378">
        <f t="shared" si="9"/>
        <v>228.69613446378253</v>
      </c>
      <c r="AM22" s="415">
        <f t="shared" si="9"/>
        <v>209.93925387654545</v>
      </c>
      <c r="AN22" s="379"/>
      <c r="AO22" s="455">
        <f t="shared" si="5"/>
        <v>1583.6788945126193</v>
      </c>
      <c r="AP22" s="380">
        <f t="shared" si="5"/>
        <v>1373.9803555381868</v>
      </c>
      <c r="AQ22" s="420">
        <f t="shared" si="5"/>
        <v>1295.4688376361851</v>
      </c>
    </row>
    <row r="23" spans="1:43" s="10" customFormat="1" ht="14.4" x14ac:dyDescent="0.3">
      <c r="A23" s="251">
        <v>61</v>
      </c>
      <c r="B23" s="349" t="s">
        <v>22</v>
      </c>
      <c r="C23" s="360">
        <v>16573</v>
      </c>
      <c r="D23" s="350"/>
      <c r="E23" s="427">
        <v>5076621.2231663475</v>
      </c>
      <c r="F23" s="370">
        <v>4934322.414995742</v>
      </c>
      <c r="G23" s="409">
        <v>4733075.8500207858</v>
      </c>
      <c r="H23" s="360"/>
      <c r="I23" s="432">
        <v>1546169.1417286361</v>
      </c>
      <c r="J23" s="370">
        <v>1592214.9832149188</v>
      </c>
      <c r="K23" s="409">
        <v>1580626.3375689648</v>
      </c>
      <c r="L23" s="371"/>
      <c r="M23" s="432">
        <v>2133623.5484488965</v>
      </c>
      <c r="N23" s="370">
        <v>2190243.1585888108</v>
      </c>
      <c r="O23" s="409">
        <v>2190243.1585888108</v>
      </c>
      <c r="P23" s="371"/>
      <c r="Q23" s="436">
        <v>2840372.3711904571</v>
      </c>
      <c r="R23" s="370">
        <v>3028374.4058749154</v>
      </c>
      <c r="S23" s="409">
        <v>2731557.6381024998</v>
      </c>
      <c r="T23" s="371"/>
      <c r="U23" s="439">
        <v>11596786.284534337</v>
      </c>
      <c r="V23" s="370">
        <v>11745154.962674387</v>
      </c>
      <c r="W23" s="409">
        <v>11235502.984281061</v>
      </c>
      <c r="X23" s="333"/>
      <c r="Y23" s="444">
        <f t="shared" si="6"/>
        <v>306.3187849614643</v>
      </c>
      <c r="Z23" s="378">
        <f t="shared" si="1"/>
        <v>297.73260212367961</v>
      </c>
      <c r="AA23" s="415">
        <f t="shared" si="1"/>
        <v>285.58956435291049</v>
      </c>
      <c r="AB23" s="379"/>
      <c r="AC23" s="451">
        <f t="shared" si="7"/>
        <v>93.294463387958487</v>
      </c>
      <c r="AD23" s="378">
        <f t="shared" si="7"/>
        <v>96.072828287872966</v>
      </c>
      <c r="AE23" s="415">
        <f t="shared" si="7"/>
        <v>95.373579772459109</v>
      </c>
      <c r="AF23" s="379"/>
      <c r="AG23" s="451">
        <f t="shared" si="8"/>
        <v>128.74093697272048</v>
      </c>
      <c r="AH23" s="378">
        <f t="shared" si="8"/>
        <v>132.15731361786104</v>
      </c>
      <c r="AI23" s="415">
        <f t="shared" si="8"/>
        <v>132.15731361786104</v>
      </c>
      <c r="AJ23" s="379"/>
      <c r="AK23" s="451">
        <f t="shared" si="9"/>
        <v>171.38552894409324</v>
      </c>
      <c r="AL23" s="378">
        <f t="shared" si="9"/>
        <v>182.72940360073105</v>
      </c>
      <c r="AM23" s="415">
        <f t="shared" si="9"/>
        <v>164.81974525448015</v>
      </c>
      <c r="AN23" s="379"/>
      <c r="AO23" s="455">
        <f t="shared" si="5"/>
        <v>699.73971426623643</v>
      </c>
      <c r="AP23" s="380">
        <f t="shared" si="5"/>
        <v>708.69214763014463</v>
      </c>
      <c r="AQ23" s="420">
        <f t="shared" si="5"/>
        <v>677.9402029977108</v>
      </c>
    </row>
    <row r="24" spans="1:43" s="10" customFormat="1" ht="14.4" x14ac:dyDescent="0.3">
      <c r="A24" s="251">
        <v>69</v>
      </c>
      <c r="B24" s="349" t="s">
        <v>23</v>
      </c>
      <c r="C24" s="360">
        <v>6802</v>
      </c>
      <c r="D24" s="350"/>
      <c r="E24" s="427">
        <v>7382610.2018923527</v>
      </c>
      <c r="F24" s="370">
        <v>7657016.2307802942</v>
      </c>
      <c r="G24" s="409">
        <v>7795177.8208826343</v>
      </c>
      <c r="H24" s="360"/>
      <c r="I24" s="432">
        <v>-1514006.079808255</v>
      </c>
      <c r="J24" s="370">
        <v>-1743070.8984745364</v>
      </c>
      <c r="K24" s="409">
        <v>-1747827.7615920661</v>
      </c>
      <c r="L24" s="371"/>
      <c r="M24" s="432">
        <v>-1730207.9637557166</v>
      </c>
      <c r="N24" s="370">
        <v>-1873190.8869903702</v>
      </c>
      <c r="O24" s="409">
        <v>-1873190.8869903702</v>
      </c>
      <c r="P24" s="371"/>
      <c r="Q24" s="436">
        <v>1296687.9752217736</v>
      </c>
      <c r="R24" s="370">
        <v>1374287.6703089084</v>
      </c>
      <c r="S24" s="409">
        <v>1244792.3727606051</v>
      </c>
      <c r="T24" s="371"/>
      <c r="U24" s="439">
        <v>5435084.133550155</v>
      </c>
      <c r="V24" s="370">
        <v>5415042.1156242965</v>
      </c>
      <c r="W24" s="409">
        <v>5418951.5450608032</v>
      </c>
      <c r="X24" s="333"/>
      <c r="Y24" s="444">
        <f t="shared" si="6"/>
        <v>1085.3587477054325</v>
      </c>
      <c r="Z24" s="378">
        <f t="shared" si="1"/>
        <v>1125.7007101999845</v>
      </c>
      <c r="AA24" s="415">
        <f t="shared" si="1"/>
        <v>1146.0126170071501</v>
      </c>
      <c r="AB24" s="379"/>
      <c r="AC24" s="451">
        <f t="shared" si="7"/>
        <v>-222.58248747548589</v>
      </c>
      <c r="AD24" s="378">
        <f t="shared" si="7"/>
        <v>-256.25858548581834</v>
      </c>
      <c r="AE24" s="415">
        <f t="shared" si="7"/>
        <v>-256.957918493394</v>
      </c>
      <c r="AF24" s="379"/>
      <c r="AG24" s="451">
        <f t="shared" si="8"/>
        <v>-254.36753363065517</v>
      </c>
      <c r="AH24" s="378">
        <f t="shared" si="8"/>
        <v>-275.38825154224793</v>
      </c>
      <c r="AI24" s="415">
        <f t="shared" si="8"/>
        <v>-275.38825154224793</v>
      </c>
      <c r="AJ24" s="379"/>
      <c r="AK24" s="451">
        <f t="shared" si="9"/>
        <v>190.63333949158684</v>
      </c>
      <c r="AL24" s="378">
        <f t="shared" si="9"/>
        <v>202.04170395602887</v>
      </c>
      <c r="AM24" s="415">
        <f t="shared" si="9"/>
        <v>183.00387720679288</v>
      </c>
      <c r="AN24" s="379"/>
      <c r="AO24" s="455">
        <f t="shared" si="5"/>
        <v>799.04206609087839</v>
      </c>
      <c r="AP24" s="380">
        <f t="shared" si="5"/>
        <v>796.09557712794719</v>
      </c>
      <c r="AQ24" s="420">
        <f t="shared" si="5"/>
        <v>796.67032417830092</v>
      </c>
    </row>
    <row r="25" spans="1:43" s="10" customFormat="1" ht="14.4" x14ac:dyDescent="0.3">
      <c r="A25" s="251">
        <v>71</v>
      </c>
      <c r="B25" s="349" t="s">
        <v>24</v>
      </c>
      <c r="C25" s="360">
        <v>6613</v>
      </c>
      <c r="D25" s="350"/>
      <c r="E25" s="427">
        <v>8696596.8747587223</v>
      </c>
      <c r="F25" s="370">
        <v>8787182.0356808454</v>
      </c>
      <c r="G25" s="409">
        <v>8694491.885813633</v>
      </c>
      <c r="H25" s="360"/>
      <c r="I25" s="432">
        <v>16197.520077027812</v>
      </c>
      <c r="J25" s="370">
        <v>407083.82981538231</v>
      </c>
      <c r="K25" s="409">
        <v>402484.93097481236</v>
      </c>
      <c r="L25" s="371"/>
      <c r="M25" s="432">
        <v>-637115.25324471691</v>
      </c>
      <c r="N25" s="370">
        <v>-358317.56259460258</v>
      </c>
      <c r="O25" s="409">
        <v>-358317.56259460258</v>
      </c>
      <c r="P25" s="371"/>
      <c r="Q25" s="436">
        <v>1270582.7333546693</v>
      </c>
      <c r="R25" s="370">
        <v>1333028.2670619283</v>
      </c>
      <c r="S25" s="409">
        <v>1227227.326615198</v>
      </c>
      <c r="T25" s="371"/>
      <c r="U25" s="439">
        <v>9346261.874945702</v>
      </c>
      <c r="V25" s="370">
        <v>10168976.569963556</v>
      </c>
      <c r="W25" s="409">
        <v>9965886.5808090419</v>
      </c>
      <c r="X25" s="333"/>
      <c r="Y25" s="444">
        <f t="shared" si="6"/>
        <v>1315.0758921455802</v>
      </c>
      <c r="Z25" s="378">
        <f t="shared" si="6"/>
        <v>1328.7739355331689</v>
      </c>
      <c r="AA25" s="415">
        <f t="shared" si="6"/>
        <v>1314.7575814023337</v>
      </c>
      <c r="AB25" s="379"/>
      <c r="AC25" s="451">
        <f t="shared" si="7"/>
        <v>2.4493452407421459</v>
      </c>
      <c r="AD25" s="378">
        <f t="shared" si="7"/>
        <v>61.558117316706834</v>
      </c>
      <c r="AE25" s="415">
        <f t="shared" si="7"/>
        <v>60.862684254470338</v>
      </c>
      <c r="AF25" s="379"/>
      <c r="AG25" s="451">
        <f t="shared" si="8"/>
        <v>-96.342847912402377</v>
      </c>
      <c r="AH25" s="378">
        <f t="shared" si="8"/>
        <v>-54.183814092636105</v>
      </c>
      <c r="AI25" s="415">
        <f t="shared" si="8"/>
        <v>-54.183814092636105</v>
      </c>
      <c r="AJ25" s="379"/>
      <c r="AK25" s="451">
        <f t="shared" si="9"/>
        <v>192.134089423056</v>
      </c>
      <c r="AL25" s="378">
        <f t="shared" si="9"/>
        <v>201.57693438105676</v>
      </c>
      <c r="AM25" s="415">
        <f t="shared" si="9"/>
        <v>185.57800190763618</v>
      </c>
      <c r="AN25" s="379"/>
      <c r="AO25" s="455">
        <f t="shared" ref="AO25:AQ88" si="10">U25/$C25</f>
        <v>1413.3164788969759</v>
      </c>
      <c r="AP25" s="380">
        <f t="shared" si="10"/>
        <v>1537.7251731382967</v>
      </c>
      <c r="AQ25" s="420">
        <f t="shared" si="10"/>
        <v>1507.0144534718042</v>
      </c>
    </row>
    <row r="26" spans="1:43" s="10" customFormat="1" ht="14.4" x14ac:dyDescent="0.3">
      <c r="A26" s="251">
        <v>72</v>
      </c>
      <c r="B26" s="349" t="s">
        <v>25</v>
      </c>
      <c r="C26" s="360">
        <v>950</v>
      </c>
      <c r="D26" s="350"/>
      <c r="E26" s="427">
        <v>1602385.3881187416</v>
      </c>
      <c r="F26" s="370">
        <v>1626671.0862308668</v>
      </c>
      <c r="G26" s="409">
        <v>1522435.293509905</v>
      </c>
      <c r="H26" s="360"/>
      <c r="I26" s="432">
        <v>-51925.98084717201</v>
      </c>
      <c r="J26" s="370">
        <v>-268682.74560419167</v>
      </c>
      <c r="K26" s="409">
        <v>-269337.36612312088</v>
      </c>
      <c r="L26" s="371"/>
      <c r="M26" s="432">
        <v>-2094.3321891822666</v>
      </c>
      <c r="N26" s="370">
        <v>-145562.48258425191</v>
      </c>
      <c r="O26" s="409">
        <v>-145562.48258425191</v>
      </c>
      <c r="P26" s="371"/>
      <c r="Q26" s="436">
        <v>159894.60177000068</v>
      </c>
      <c r="R26" s="370">
        <v>168690.68716396723</v>
      </c>
      <c r="S26" s="409">
        <v>152880.30587018799</v>
      </c>
      <c r="T26" s="371"/>
      <c r="U26" s="439">
        <v>1708259.6768523881</v>
      </c>
      <c r="V26" s="370">
        <v>1381116.5452063903</v>
      </c>
      <c r="W26" s="409">
        <v>1260415.7506727199</v>
      </c>
      <c r="X26" s="333"/>
      <c r="Y26" s="444">
        <f t="shared" si="6"/>
        <v>1686.7214611776228</v>
      </c>
      <c r="Z26" s="378">
        <f t="shared" si="6"/>
        <v>1712.2853539272282</v>
      </c>
      <c r="AA26" s="415">
        <f t="shared" si="6"/>
        <v>1602.5634668525315</v>
      </c>
      <c r="AB26" s="379"/>
      <c r="AC26" s="451">
        <f t="shared" si="7"/>
        <v>-54.658927207549482</v>
      </c>
      <c r="AD26" s="378">
        <f t="shared" si="7"/>
        <v>-282.82394274125437</v>
      </c>
      <c r="AE26" s="415">
        <f t="shared" si="7"/>
        <v>-283.51301697170618</v>
      </c>
      <c r="AF26" s="379"/>
      <c r="AG26" s="451">
        <f t="shared" si="8"/>
        <v>-2.2045601991392281</v>
      </c>
      <c r="AH26" s="378">
        <f t="shared" si="8"/>
        <v>-153.22366587815989</v>
      </c>
      <c r="AI26" s="415">
        <f t="shared" si="8"/>
        <v>-153.22366587815989</v>
      </c>
      <c r="AJ26" s="379"/>
      <c r="AK26" s="451">
        <f t="shared" si="9"/>
        <v>168.3101071263165</v>
      </c>
      <c r="AL26" s="378">
        <f t="shared" si="9"/>
        <v>177.56914438312342</v>
      </c>
      <c r="AM26" s="415">
        <f t="shared" si="9"/>
        <v>160.92663775809262</v>
      </c>
      <c r="AN26" s="379"/>
      <c r="AO26" s="455">
        <f t="shared" si="10"/>
        <v>1798.1680808972505</v>
      </c>
      <c r="AP26" s="380">
        <f t="shared" si="10"/>
        <v>1453.8068896909372</v>
      </c>
      <c r="AQ26" s="420">
        <f t="shared" si="10"/>
        <v>1326.7534217607579</v>
      </c>
    </row>
    <row r="27" spans="1:43" s="10" customFormat="1" ht="14.4" x14ac:dyDescent="0.3">
      <c r="A27" s="251">
        <v>74</v>
      </c>
      <c r="B27" s="349" t="s">
        <v>26</v>
      </c>
      <c r="C27" s="360">
        <v>1083</v>
      </c>
      <c r="D27" s="350"/>
      <c r="E27" s="427">
        <v>991524.25015094539</v>
      </c>
      <c r="F27" s="370">
        <v>989882.8231757246</v>
      </c>
      <c r="G27" s="409">
        <v>966472.13432325458</v>
      </c>
      <c r="H27" s="360"/>
      <c r="I27" s="432">
        <v>234042.88213997387</v>
      </c>
      <c r="J27" s="370">
        <v>116172.59583826938</v>
      </c>
      <c r="K27" s="409">
        <v>115411.74606758561</v>
      </c>
      <c r="L27" s="371"/>
      <c r="M27" s="432">
        <v>101037.00889135765</v>
      </c>
      <c r="N27" s="370">
        <v>24973.181805348646</v>
      </c>
      <c r="O27" s="409">
        <v>24973.181805348646</v>
      </c>
      <c r="P27" s="371"/>
      <c r="Q27" s="436">
        <v>255906.78443691268</v>
      </c>
      <c r="R27" s="370">
        <v>274011.77209460607</v>
      </c>
      <c r="S27" s="409">
        <v>248374.66957546107</v>
      </c>
      <c r="T27" s="371"/>
      <c r="U27" s="439">
        <v>1582510.9256191896</v>
      </c>
      <c r="V27" s="370">
        <v>1405040.3729139485</v>
      </c>
      <c r="W27" s="409">
        <v>1355231.7317716498</v>
      </c>
      <c r="X27" s="333"/>
      <c r="Y27" s="444">
        <f t="shared" si="6"/>
        <v>915.5348570184168</v>
      </c>
      <c r="Z27" s="378">
        <f t="shared" si="6"/>
        <v>914.01922730907165</v>
      </c>
      <c r="AA27" s="415">
        <f t="shared" si="6"/>
        <v>892.40270943975497</v>
      </c>
      <c r="AB27" s="379"/>
      <c r="AC27" s="451">
        <f t="shared" si="7"/>
        <v>216.10607769157329</v>
      </c>
      <c r="AD27" s="378">
        <f t="shared" si="7"/>
        <v>107.26924823478244</v>
      </c>
      <c r="AE27" s="415">
        <f t="shared" si="7"/>
        <v>106.56670920368016</v>
      </c>
      <c r="AF27" s="379"/>
      <c r="AG27" s="451">
        <f t="shared" si="8"/>
        <v>93.293637018797455</v>
      </c>
      <c r="AH27" s="378">
        <f t="shared" si="8"/>
        <v>23.059262978161261</v>
      </c>
      <c r="AI27" s="415">
        <f t="shared" si="8"/>
        <v>23.059262978161261</v>
      </c>
      <c r="AJ27" s="379"/>
      <c r="AK27" s="451">
        <f t="shared" si="9"/>
        <v>236.29435312734319</v>
      </c>
      <c r="AL27" s="378">
        <f t="shared" si="9"/>
        <v>253.01179325448391</v>
      </c>
      <c r="AM27" s="415">
        <f t="shared" si="9"/>
        <v>229.33949175942851</v>
      </c>
      <c r="AN27" s="379"/>
      <c r="AO27" s="455">
        <f t="shared" si="10"/>
        <v>1461.2289248561308</v>
      </c>
      <c r="AP27" s="380">
        <f t="shared" si="10"/>
        <v>1297.3595317764991</v>
      </c>
      <c r="AQ27" s="420">
        <f t="shared" si="10"/>
        <v>1251.3681733810247</v>
      </c>
    </row>
    <row r="28" spans="1:43" s="10" customFormat="1" ht="14.4" x14ac:dyDescent="0.3">
      <c r="A28" s="251">
        <v>75</v>
      </c>
      <c r="B28" s="349" t="s">
        <v>27</v>
      </c>
      <c r="C28" s="360">
        <v>19702</v>
      </c>
      <c r="D28" s="350"/>
      <c r="E28" s="427">
        <v>969284.85475464538</v>
      </c>
      <c r="F28" s="370">
        <v>651123.23480666697</v>
      </c>
      <c r="G28" s="409">
        <v>2040055.3910442889</v>
      </c>
      <c r="H28" s="360"/>
      <c r="I28" s="432">
        <v>-478063.67031347757</v>
      </c>
      <c r="J28" s="370">
        <v>532282.64930335921</v>
      </c>
      <c r="K28" s="409">
        <v>518571.4880233219</v>
      </c>
      <c r="L28" s="371"/>
      <c r="M28" s="432">
        <v>1344675.0795458322</v>
      </c>
      <c r="N28" s="370">
        <v>1915869.2612089566</v>
      </c>
      <c r="O28" s="409">
        <v>1915869.2612089566</v>
      </c>
      <c r="P28" s="371"/>
      <c r="Q28" s="436">
        <v>3124606.7484752899</v>
      </c>
      <c r="R28" s="370">
        <v>3265416.9079379113</v>
      </c>
      <c r="S28" s="409">
        <v>2892901.2775629098</v>
      </c>
      <c r="T28" s="371"/>
      <c r="U28" s="439">
        <v>4960503.01246229</v>
      </c>
      <c r="V28" s="370">
        <v>6364692.0532568945</v>
      </c>
      <c r="W28" s="409">
        <v>7367397.4178394778</v>
      </c>
      <c r="X28" s="333"/>
      <c r="Y28" s="444">
        <f t="shared" si="6"/>
        <v>49.197282243155286</v>
      </c>
      <c r="Z28" s="378">
        <f t="shared" si="6"/>
        <v>33.048585666768197</v>
      </c>
      <c r="AA28" s="415">
        <f t="shared" si="6"/>
        <v>103.54559897697132</v>
      </c>
      <c r="AB28" s="379"/>
      <c r="AC28" s="451">
        <f t="shared" si="7"/>
        <v>-24.264727962312332</v>
      </c>
      <c r="AD28" s="378">
        <f t="shared" si="7"/>
        <v>27.016681012250494</v>
      </c>
      <c r="AE28" s="415">
        <f t="shared" si="7"/>
        <v>26.320753630256924</v>
      </c>
      <c r="AF28" s="379"/>
      <c r="AG28" s="451">
        <f t="shared" si="8"/>
        <v>68.250689247072998</v>
      </c>
      <c r="AH28" s="378">
        <f t="shared" si="8"/>
        <v>97.242374439597839</v>
      </c>
      <c r="AI28" s="415">
        <f t="shared" si="8"/>
        <v>97.242374439597839</v>
      </c>
      <c r="AJ28" s="379"/>
      <c r="AK28" s="451">
        <f t="shared" si="9"/>
        <v>158.59337876739875</v>
      </c>
      <c r="AL28" s="378">
        <f t="shared" si="9"/>
        <v>165.74037701441029</v>
      </c>
      <c r="AM28" s="415">
        <f t="shared" si="9"/>
        <v>146.83287369621917</v>
      </c>
      <c r="AN28" s="379"/>
      <c r="AO28" s="455">
        <f t="shared" si="10"/>
        <v>251.7766222953147</v>
      </c>
      <c r="AP28" s="380">
        <f t="shared" si="10"/>
        <v>323.0480181330268</v>
      </c>
      <c r="AQ28" s="420">
        <f t="shared" si="10"/>
        <v>373.94160074304529</v>
      </c>
    </row>
    <row r="29" spans="1:43" s="10" customFormat="1" ht="14.4" x14ac:dyDescent="0.3">
      <c r="A29" s="251">
        <v>77</v>
      </c>
      <c r="B29" s="349" t="s">
        <v>28</v>
      </c>
      <c r="C29" s="360">
        <v>4683</v>
      </c>
      <c r="D29" s="350"/>
      <c r="E29" s="427">
        <v>3568676.0484486585</v>
      </c>
      <c r="F29" s="370">
        <v>3759390.0922925943</v>
      </c>
      <c r="G29" s="409">
        <v>3545488.1484097</v>
      </c>
      <c r="H29" s="360"/>
      <c r="I29" s="432">
        <v>30098.38071286754</v>
      </c>
      <c r="J29" s="370">
        <v>265647.1519480095</v>
      </c>
      <c r="K29" s="409">
        <v>262348.52674092905</v>
      </c>
      <c r="L29" s="371"/>
      <c r="M29" s="432">
        <v>22914.591225701341</v>
      </c>
      <c r="N29" s="370">
        <v>199591.01288138499</v>
      </c>
      <c r="O29" s="409">
        <v>199591.01288138499</v>
      </c>
      <c r="P29" s="371"/>
      <c r="Q29" s="436">
        <v>1017509.1689744976</v>
      </c>
      <c r="R29" s="370">
        <v>1071043.1745381658</v>
      </c>
      <c r="S29" s="409">
        <v>970434.7028561905</v>
      </c>
      <c r="T29" s="371"/>
      <c r="U29" s="439">
        <v>4639198.189361725</v>
      </c>
      <c r="V29" s="370">
        <v>5295671.4316601548</v>
      </c>
      <c r="W29" s="409">
        <v>4977862.3908882048</v>
      </c>
      <c r="X29" s="333"/>
      <c r="Y29" s="444">
        <f t="shared" si="6"/>
        <v>762.04912416157561</v>
      </c>
      <c r="Z29" s="378">
        <f t="shared" si="6"/>
        <v>802.77388261639851</v>
      </c>
      <c r="AA29" s="415">
        <f t="shared" si="6"/>
        <v>757.09761870802902</v>
      </c>
      <c r="AB29" s="379"/>
      <c r="AC29" s="451">
        <f t="shared" si="7"/>
        <v>6.4271579570505102</v>
      </c>
      <c r="AD29" s="378">
        <f t="shared" si="7"/>
        <v>56.725849230836964</v>
      </c>
      <c r="AE29" s="415">
        <f t="shared" si="7"/>
        <v>56.021466312391425</v>
      </c>
      <c r="AF29" s="379"/>
      <c r="AG29" s="451">
        <f t="shared" si="8"/>
        <v>4.8931435459537349</v>
      </c>
      <c r="AH29" s="378">
        <f t="shared" si="8"/>
        <v>42.620331599697842</v>
      </c>
      <c r="AI29" s="415">
        <f t="shared" si="8"/>
        <v>42.620331599697842</v>
      </c>
      <c r="AJ29" s="379"/>
      <c r="AK29" s="451">
        <f t="shared" si="9"/>
        <v>217.27720883504114</v>
      </c>
      <c r="AL29" s="378">
        <f t="shared" si="9"/>
        <v>228.70877098829081</v>
      </c>
      <c r="AM29" s="415">
        <f t="shared" si="9"/>
        <v>207.22500594836441</v>
      </c>
      <c r="AN29" s="379"/>
      <c r="AO29" s="455">
        <f t="shared" si="10"/>
        <v>990.64663449962097</v>
      </c>
      <c r="AP29" s="380">
        <f t="shared" si="10"/>
        <v>1130.8288344352243</v>
      </c>
      <c r="AQ29" s="420">
        <f t="shared" si="10"/>
        <v>1062.9644225684829</v>
      </c>
    </row>
    <row r="30" spans="1:43" s="10" customFormat="1" ht="14.4" x14ac:dyDescent="0.3">
      <c r="A30" s="251">
        <v>78</v>
      </c>
      <c r="B30" s="349" t="s">
        <v>29</v>
      </c>
      <c r="C30" s="360">
        <v>7979</v>
      </c>
      <c r="D30" s="350"/>
      <c r="E30" s="427">
        <v>1073833.2821792618</v>
      </c>
      <c r="F30" s="370">
        <v>1063075.6339708304</v>
      </c>
      <c r="G30" s="409">
        <v>1238228.1836404684</v>
      </c>
      <c r="H30" s="360"/>
      <c r="I30" s="432">
        <v>-1860289.7639129411</v>
      </c>
      <c r="J30" s="370">
        <v>-1393607.1934959351</v>
      </c>
      <c r="K30" s="409">
        <v>-1399154.5677985994</v>
      </c>
      <c r="L30" s="371"/>
      <c r="M30" s="432">
        <v>-558577.61072941707</v>
      </c>
      <c r="N30" s="370">
        <v>-191290.30590559565</v>
      </c>
      <c r="O30" s="409">
        <v>-191290.30590559565</v>
      </c>
      <c r="P30" s="371"/>
      <c r="Q30" s="436">
        <v>1170750.9230266006</v>
      </c>
      <c r="R30" s="370">
        <v>1266018.9411106375</v>
      </c>
      <c r="S30" s="409">
        <v>1117709.1941746459</v>
      </c>
      <c r="T30" s="371"/>
      <c r="U30" s="439">
        <v>-174283.16943649575</v>
      </c>
      <c r="V30" s="370">
        <v>744197.07567993714</v>
      </c>
      <c r="W30" s="409">
        <v>765492.50411091931</v>
      </c>
      <c r="X30" s="333"/>
      <c r="Y30" s="444">
        <f t="shared" si="6"/>
        <v>134.58243917524274</v>
      </c>
      <c r="Z30" s="378">
        <f t="shared" si="6"/>
        <v>133.23419400561855</v>
      </c>
      <c r="AA30" s="415">
        <f t="shared" si="6"/>
        <v>155.18588590556064</v>
      </c>
      <c r="AB30" s="379"/>
      <c r="AC30" s="451">
        <f t="shared" si="7"/>
        <v>-233.14823460495563</v>
      </c>
      <c r="AD30" s="378">
        <f t="shared" si="7"/>
        <v>-174.65938005964847</v>
      </c>
      <c r="AE30" s="415">
        <f t="shared" si="7"/>
        <v>-175.35462687035962</v>
      </c>
      <c r="AF30" s="379"/>
      <c r="AG30" s="451">
        <f t="shared" si="8"/>
        <v>-70.005967004564113</v>
      </c>
      <c r="AH30" s="378">
        <f t="shared" si="8"/>
        <v>-23.974220567188326</v>
      </c>
      <c r="AI30" s="415">
        <f t="shared" si="8"/>
        <v>-23.974220567188326</v>
      </c>
      <c r="AJ30" s="379"/>
      <c r="AK30" s="451">
        <f t="shared" si="9"/>
        <v>146.72902907965917</v>
      </c>
      <c r="AL30" s="378">
        <f t="shared" si="9"/>
        <v>158.6688734315876</v>
      </c>
      <c r="AM30" s="415">
        <f t="shared" si="9"/>
        <v>140.08136284931018</v>
      </c>
      <c r="AN30" s="379"/>
      <c r="AO30" s="455">
        <f t="shared" si="10"/>
        <v>-21.842733354617842</v>
      </c>
      <c r="AP30" s="380">
        <f t="shared" si="10"/>
        <v>93.269466810369366</v>
      </c>
      <c r="AQ30" s="420">
        <f t="shared" si="10"/>
        <v>95.938401317322885</v>
      </c>
    </row>
    <row r="31" spans="1:43" s="10" customFormat="1" ht="14.4" x14ac:dyDescent="0.3">
      <c r="A31" s="251">
        <v>79</v>
      </c>
      <c r="B31" s="349" t="s">
        <v>30</v>
      </c>
      <c r="C31" s="360">
        <v>6785</v>
      </c>
      <c r="D31" s="350"/>
      <c r="E31" s="427">
        <v>-131546.4050763913</v>
      </c>
      <c r="F31" s="370">
        <v>-93408.212469158403</v>
      </c>
      <c r="G31" s="409">
        <v>119642.62090712538</v>
      </c>
      <c r="H31" s="360"/>
      <c r="I31" s="432">
        <v>-955835.02731453779</v>
      </c>
      <c r="J31" s="370">
        <v>-1372413.7191929892</v>
      </c>
      <c r="K31" s="409">
        <v>-1377151.9577014451</v>
      </c>
      <c r="L31" s="371"/>
      <c r="M31" s="432">
        <v>-890222.46590594621</v>
      </c>
      <c r="N31" s="370">
        <v>-1155658.0013410549</v>
      </c>
      <c r="O31" s="409">
        <v>-1155658.0013410549</v>
      </c>
      <c r="P31" s="371"/>
      <c r="Q31" s="436">
        <v>1046810.3326505848</v>
      </c>
      <c r="R31" s="370">
        <v>1121786.4576260787</v>
      </c>
      <c r="S31" s="409">
        <v>978177.43871577736</v>
      </c>
      <c r="T31" s="371"/>
      <c r="U31" s="439">
        <v>-930793.56564629066</v>
      </c>
      <c r="V31" s="370">
        <v>-1499693.4753771236</v>
      </c>
      <c r="W31" s="409">
        <v>-1434989.8994195974</v>
      </c>
      <c r="X31" s="333"/>
      <c r="Y31" s="444">
        <f t="shared" si="6"/>
        <v>-19.387826835135048</v>
      </c>
      <c r="Z31" s="378">
        <f t="shared" si="6"/>
        <v>-13.766869929131673</v>
      </c>
      <c r="AA31" s="415">
        <f t="shared" si="6"/>
        <v>17.633400281079645</v>
      </c>
      <c r="AB31" s="379"/>
      <c r="AC31" s="451">
        <f t="shared" si="7"/>
        <v>-140.87472768084567</v>
      </c>
      <c r="AD31" s="378">
        <f t="shared" si="7"/>
        <v>-202.27173458997629</v>
      </c>
      <c r="AE31" s="415">
        <f t="shared" si="7"/>
        <v>-202.97007482703685</v>
      </c>
      <c r="AF31" s="379"/>
      <c r="AG31" s="451">
        <f t="shared" si="8"/>
        <v>-131.20449018510629</v>
      </c>
      <c r="AH31" s="378">
        <f t="shared" si="8"/>
        <v>-170.32542392646351</v>
      </c>
      <c r="AI31" s="415">
        <f t="shared" si="8"/>
        <v>-170.32542392646351</v>
      </c>
      <c r="AJ31" s="379"/>
      <c r="AK31" s="451">
        <f t="shared" si="9"/>
        <v>154.28302618284226</v>
      </c>
      <c r="AL31" s="378">
        <f t="shared" si="9"/>
        <v>165.33330252410889</v>
      </c>
      <c r="AM31" s="415">
        <f t="shared" si="9"/>
        <v>144.16764019392446</v>
      </c>
      <c r="AN31" s="379"/>
      <c r="AO31" s="455">
        <f t="shared" si="10"/>
        <v>-137.18401851824476</v>
      </c>
      <c r="AP31" s="380">
        <f t="shared" si="10"/>
        <v>-221.03072592146256</v>
      </c>
      <c r="AQ31" s="420">
        <f t="shared" si="10"/>
        <v>-211.4944582784963</v>
      </c>
    </row>
    <row r="32" spans="1:43" s="10" customFormat="1" ht="14.4" x14ac:dyDescent="0.3">
      <c r="A32" s="251">
        <v>81</v>
      </c>
      <c r="B32" s="349" t="s">
        <v>31</v>
      </c>
      <c r="C32" s="360">
        <v>2621</v>
      </c>
      <c r="D32" s="350"/>
      <c r="E32" s="427">
        <v>36249.033582734177</v>
      </c>
      <c r="F32" s="370">
        <v>213268.04940972503</v>
      </c>
      <c r="G32" s="409">
        <v>277374.84300965356</v>
      </c>
      <c r="H32" s="360"/>
      <c r="I32" s="432">
        <v>294256.02789829951</v>
      </c>
      <c r="J32" s="370">
        <v>142004.63446052064</v>
      </c>
      <c r="K32" s="409">
        <v>140173.21456825826</v>
      </c>
      <c r="L32" s="371"/>
      <c r="M32" s="432">
        <v>415602.10805156146</v>
      </c>
      <c r="N32" s="370">
        <v>329940.32058329467</v>
      </c>
      <c r="O32" s="409">
        <v>329940.32058329467</v>
      </c>
      <c r="P32" s="371"/>
      <c r="Q32" s="436">
        <v>605873.44323981274</v>
      </c>
      <c r="R32" s="370">
        <v>659449.24912661198</v>
      </c>
      <c r="S32" s="409">
        <v>601049.45755115338</v>
      </c>
      <c r="T32" s="371"/>
      <c r="U32" s="439">
        <v>1351980.6127724079</v>
      </c>
      <c r="V32" s="370">
        <v>1344662.2535801525</v>
      </c>
      <c r="W32" s="409">
        <v>1348537.8357123598</v>
      </c>
      <c r="X32" s="333"/>
      <c r="Y32" s="444">
        <f t="shared" si="6"/>
        <v>13.830230287193505</v>
      </c>
      <c r="Z32" s="378">
        <f t="shared" si="6"/>
        <v>81.368962002947356</v>
      </c>
      <c r="AA32" s="415">
        <f t="shared" si="6"/>
        <v>105.82786837453398</v>
      </c>
      <c r="AB32" s="379"/>
      <c r="AC32" s="451">
        <f t="shared" si="7"/>
        <v>112.26861041522301</v>
      </c>
      <c r="AD32" s="378">
        <f t="shared" si="7"/>
        <v>54.179562938008637</v>
      </c>
      <c r="AE32" s="415">
        <f t="shared" si="7"/>
        <v>53.4808144098658</v>
      </c>
      <c r="AF32" s="379"/>
      <c r="AG32" s="451">
        <f t="shared" si="8"/>
        <v>158.56623733367474</v>
      </c>
      <c r="AH32" s="378">
        <f t="shared" si="8"/>
        <v>125.88337298103573</v>
      </c>
      <c r="AI32" s="415">
        <f t="shared" si="8"/>
        <v>125.88337298103573</v>
      </c>
      <c r="AJ32" s="379"/>
      <c r="AK32" s="451">
        <f t="shared" si="9"/>
        <v>231.16117636009642</v>
      </c>
      <c r="AL32" s="378">
        <f t="shared" si="9"/>
        <v>251.60215533254939</v>
      </c>
      <c r="AM32" s="415">
        <f t="shared" si="9"/>
        <v>229.32066293443472</v>
      </c>
      <c r="AN32" s="379"/>
      <c r="AO32" s="455">
        <f t="shared" si="10"/>
        <v>515.82625439618766</v>
      </c>
      <c r="AP32" s="380">
        <f t="shared" si="10"/>
        <v>513.03405325454116</v>
      </c>
      <c r="AQ32" s="420">
        <f t="shared" si="10"/>
        <v>514.51271869987022</v>
      </c>
    </row>
    <row r="33" spans="1:43" s="10" customFormat="1" ht="14.4" x14ac:dyDescent="0.3">
      <c r="A33" s="251">
        <v>82</v>
      </c>
      <c r="B33" s="349" t="s">
        <v>32</v>
      </c>
      <c r="C33" s="360">
        <v>9405</v>
      </c>
      <c r="D33" s="350"/>
      <c r="E33" s="427">
        <v>5648625.2863751277</v>
      </c>
      <c r="F33" s="370">
        <v>5088711.0920591298</v>
      </c>
      <c r="G33" s="409">
        <v>5344732.4573899461</v>
      </c>
      <c r="H33" s="360"/>
      <c r="I33" s="432">
        <v>-343848.49388263217</v>
      </c>
      <c r="J33" s="370">
        <v>523725.40753742546</v>
      </c>
      <c r="K33" s="409">
        <v>517248.87218207651</v>
      </c>
      <c r="L33" s="371"/>
      <c r="M33" s="432">
        <v>-363514.71816452115</v>
      </c>
      <c r="N33" s="370">
        <v>266089.85608100629</v>
      </c>
      <c r="O33" s="409">
        <v>266089.85608100629</v>
      </c>
      <c r="P33" s="371"/>
      <c r="Q33" s="436">
        <v>1357878.2054010446</v>
      </c>
      <c r="R33" s="370">
        <v>1389428.4434982403</v>
      </c>
      <c r="S33" s="409">
        <v>1259114.2951478972</v>
      </c>
      <c r="T33" s="371"/>
      <c r="U33" s="439">
        <v>6299140.2797290189</v>
      </c>
      <c r="V33" s="370">
        <v>7267954.7991758017</v>
      </c>
      <c r="W33" s="409">
        <v>7387185.4808009267</v>
      </c>
      <c r="X33" s="333"/>
      <c r="Y33" s="444">
        <f t="shared" si="6"/>
        <v>600.59811657364457</v>
      </c>
      <c r="Z33" s="378">
        <f t="shared" si="6"/>
        <v>541.06444360012017</v>
      </c>
      <c r="AA33" s="415">
        <f t="shared" si="6"/>
        <v>568.28627936097246</v>
      </c>
      <c r="AB33" s="379"/>
      <c r="AC33" s="451">
        <f t="shared" si="7"/>
        <v>-36.560180104479763</v>
      </c>
      <c r="AD33" s="378">
        <f t="shared" si="7"/>
        <v>55.685848754643857</v>
      </c>
      <c r="AE33" s="415">
        <f t="shared" si="7"/>
        <v>54.997221922602499</v>
      </c>
      <c r="AF33" s="379"/>
      <c r="AG33" s="451">
        <f t="shared" si="8"/>
        <v>-38.651219368901771</v>
      </c>
      <c r="AH33" s="378">
        <f t="shared" si="8"/>
        <v>28.292382358427037</v>
      </c>
      <c r="AI33" s="415">
        <f t="shared" si="8"/>
        <v>28.292382358427037</v>
      </c>
      <c r="AJ33" s="379"/>
      <c r="AK33" s="451">
        <f t="shared" si="9"/>
        <v>144.37833124944652</v>
      </c>
      <c r="AL33" s="378">
        <f t="shared" si="9"/>
        <v>147.73295518322598</v>
      </c>
      <c r="AM33" s="415">
        <f t="shared" si="9"/>
        <v>133.87711803805394</v>
      </c>
      <c r="AN33" s="379"/>
      <c r="AO33" s="455">
        <f t="shared" si="10"/>
        <v>669.76504834970956</v>
      </c>
      <c r="AP33" s="380">
        <f t="shared" si="10"/>
        <v>772.77562989641694</v>
      </c>
      <c r="AQ33" s="420">
        <f t="shared" si="10"/>
        <v>785.45300168005599</v>
      </c>
    </row>
    <row r="34" spans="1:43" s="10" customFormat="1" ht="14.4" x14ac:dyDescent="0.3">
      <c r="A34" s="251">
        <v>86</v>
      </c>
      <c r="B34" s="349" t="s">
        <v>33</v>
      </c>
      <c r="C34" s="360">
        <v>8143</v>
      </c>
      <c r="D34" s="350"/>
      <c r="E34" s="427">
        <v>5723651.1893328726</v>
      </c>
      <c r="F34" s="370">
        <v>5691863.0602890644</v>
      </c>
      <c r="G34" s="409">
        <v>5326386.5737963058</v>
      </c>
      <c r="H34" s="360"/>
      <c r="I34" s="432">
        <v>424456.15068637562</v>
      </c>
      <c r="J34" s="370">
        <v>202457.27216727714</v>
      </c>
      <c r="K34" s="409">
        <v>196818.15441991561</v>
      </c>
      <c r="L34" s="371"/>
      <c r="M34" s="432">
        <v>73612.803466450918</v>
      </c>
      <c r="N34" s="370">
        <v>-37473.722820604198</v>
      </c>
      <c r="O34" s="409">
        <v>-37473.722820604198</v>
      </c>
      <c r="P34" s="371"/>
      <c r="Q34" s="436">
        <v>1365054.6868915039</v>
      </c>
      <c r="R34" s="370">
        <v>1388124.2427809979</v>
      </c>
      <c r="S34" s="409">
        <v>1257308.0777736339</v>
      </c>
      <c r="T34" s="371"/>
      <c r="U34" s="439">
        <v>7586774.8303772034</v>
      </c>
      <c r="V34" s="370">
        <v>7244970.8524167361</v>
      </c>
      <c r="W34" s="409">
        <v>6743039.0831692517</v>
      </c>
      <c r="X34" s="333"/>
      <c r="Y34" s="444">
        <f t="shared" si="6"/>
        <v>702.89220058121975</v>
      </c>
      <c r="Z34" s="378">
        <f t="shared" si="6"/>
        <v>698.98846374666152</v>
      </c>
      <c r="AA34" s="415">
        <f t="shared" si="6"/>
        <v>654.1061738666715</v>
      </c>
      <c r="AB34" s="379"/>
      <c r="AC34" s="451">
        <f t="shared" si="7"/>
        <v>52.125279465353756</v>
      </c>
      <c r="AD34" s="378">
        <f t="shared" si="7"/>
        <v>24.862737586550061</v>
      </c>
      <c r="AE34" s="415">
        <f t="shared" si="7"/>
        <v>24.170226503735183</v>
      </c>
      <c r="AF34" s="379"/>
      <c r="AG34" s="451">
        <f t="shared" si="8"/>
        <v>9.0400102500860768</v>
      </c>
      <c r="AH34" s="378">
        <f t="shared" si="8"/>
        <v>-4.6019553998040275</v>
      </c>
      <c r="AI34" s="415">
        <f t="shared" si="8"/>
        <v>-4.6019553998040275</v>
      </c>
      <c r="AJ34" s="379"/>
      <c r="AK34" s="451">
        <f t="shared" si="9"/>
        <v>167.63535391029151</v>
      </c>
      <c r="AL34" s="378">
        <f t="shared" si="9"/>
        <v>170.468407562446</v>
      </c>
      <c r="AM34" s="415">
        <f t="shared" si="9"/>
        <v>154.40354633103695</v>
      </c>
      <c r="AN34" s="379"/>
      <c r="AO34" s="455">
        <f t="shared" si="10"/>
        <v>931.69284420695112</v>
      </c>
      <c r="AP34" s="380">
        <f t="shared" si="10"/>
        <v>889.7176534958536</v>
      </c>
      <c r="AQ34" s="420">
        <f t="shared" si="10"/>
        <v>828.0779913016396</v>
      </c>
    </row>
    <row r="35" spans="1:43" s="10" customFormat="1" ht="14.4" x14ac:dyDescent="0.3">
      <c r="A35" s="251">
        <v>90</v>
      </c>
      <c r="B35" s="349" t="s">
        <v>34</v>
      </c>
      <c r="C35" s="360">
        <v>3136</v>
      </c>
      <c r="D35" s="350"/>
      <c r="E35" s="427">
        <v>937184.16012850159</v>
      </c>
      <c r="F35" s="370">
        <v>1256129.5982502217</v>
      </c>
      <c r="G35" s="409">
        <v>1308488.5491694727</v>
      </c>
      <c r="H35" s="360"/>
      <c r="I35" s="432">
        <v>125733.8554724703</v>
      </c>
      <c r="J35" s="370">
        <v>43017.12506376634</v>
      </c>
      <c r="K35" s="409">
        <v>40812.523189690808</v>
      </c>
      <c r="L35" s="371"/>
      <c r="M35" s="432">
        <v>-653862.3517834699</v>
      </c>
      <c r="N35" s="370">
        <v>-690872.38228352333</v>
      </c>
      <c r="O35" s="409">
        <v>-690872.38228352333</v>
      </c>
      <c r="P35" s="371"/>
      <c r="Q35" s="436">
        <v>692239.24346758693</v>
      </c>
      <c r="R35" s="370">
        <v>743278.81340214959</v>
      </c>
      <c r="S35" s="409">
        <v>669002.55158280977</v>
      </c>
      <c r="T35" s="371"/>
      <c r="U35" s="439">
        <v>1101294.9072850889</v>
      </c>
      <c r="V35" s="370">
        <v>1351553.1544326146</v>
      </c>
      <c r="W35" s="409">
        <v>1327431.2416584501</v>
      </c>
      <c r="X35" s="333"/>
      <c r="Y35" s="444">
        <f t="shared" si="6"/>
        <v>298.84698983689464</v>
      </c>
      <c r="Z35" s="378">
        <f t="shared" si="6"/>
        <v>400.55153005427985</v>
      </c>
      <c r="AA35" s="415">
        <f t="shared" si="6"/>
        <v>417.24762409740839</v>
      </c>
      <c r="AB35" s="379"/>
      <c r="AC35" s="451">
        <f t="shared" si="7"/>
        <v>40.093703913415276</v>
      </c>
      <c r="AD35" s="378">
        <f t="shared" si="7"/>
        <v>13.717195492272429</v>
      </c>
      <c r="AE35" s="415">
        <f t="shared" si="7"/>
        <v>13.014197445692222</v>
      </c>
      <c r="AF35" s="379"/>
      <c r="AG35" s="451">
        <f t="shared" si="8"/>
        <v>-208.50202544115749</v>
      </c>
      <c r="AH35" s="378">
        <f t="shared" si="8"/>
        <v>-220.30369333020514</v>
      </c>
      <c r="AI35" s="415">
        <f t="shared" si="8"/>
        <v>-220.30369333020514</v>
      </c>
      <c r="AJ35" s="379"/>
      <c r="AK35" s="451">
        <f t="shared" si="9"/>
        <v>220.73955467716419</v>
      </c>
      <c r="AL35" s="378">
        <f t="shared" si="9"/>
        <v>237.01492774303239</v>
      </c>
      <c r="AM35" s="415">
        <f t="shared" si="9"/>
        <v>213.32989527513067</v>
      </c>
      <c r="AN35" s="379"/>
      <c r="AO35" s="455">
        <f t="shared" si="10"/>
        <v>351.1782229863166</v>
      </c>
      <c r="AP35" s="380">
        <f t="shared" si="10"/>
        <v>430.97995995937964</v>
      </c>
      <c r="AQ35" s="420">
        <f t="shared" si="10"/>
        <v>423.28802348802617</v>
      </c>
    </row>
    <row r="36" spans="1:43" s="10" customFormat="1" ht="14.4" x14ac:dyDescent="0.3">
      <c r="A36" s="251">
        <v>91</v>
      </c>
      <c r="B36" s="349" t="s">
        <v>35</v>
      </c>
      <c r="C36" s="360">
        <v>658457</v>
      </c>
      <c r="D36" s="350"/>
      <c r="E36" s="427">
        <v>157422179.7721507</v>
      </c>
      <c r="F36" s="370">
        <v>143589049.10237893</v>
      </c>
      <c r="G36" s="409">
        <v>136616868.67589656</v>
      </c>
      <c r="H36" s="360"/>
      <c r="I36" s="432">
        <v>-18377841.017744798</v>
      </c>
      <c r="J36" s="370">
        <v>51404010.095884204</v>
      </c>
      <c r="K36" s="409">
        <v>50950866.459113963</v>
      </c>
      <c r="L36" s="371"/>
      <c r="M36" s="432">
        <v>-84284775.365142062</v>
      </c>
      <c r="N36" s="370">
        <v>-47690389.261543676</v>
      </c>
      <c r="O36" s="409">
        <v>-47690389.261543676</v>
      </c>
      <c r="P36" s="371"/>
      <c r="Q36" s="436">
        <v>82763849.129935592</v>
      </c>
      <c r="R36" s="370">
        <v>88131120.81681028</v>
      </c>
      <c r="S36" s="409">
        <v>79568352.404916674</v>
      </c>
      <c r="T36" s="371"/>
      <c r="U36" s="439">
        <v>137523412.51919943</v>
      </c>
      <c r="V36" s="370">
        <v>235433790.75352976</v>
      </c>
      <c r="W36" s="409">
        <v>219445698.27838352</v>
      </c>
      <c r="X36" s="333"/>
      <c r="Y36" s="444">
        <f t="shared" si="6"/>
        <v>239.07738815465657</v>
      </c>
      <c r="Z36" s="378">
        <f t="shared" si="6"/>
        <v>218.06898415899434</v>
      </c>
      <c r="AA36" s="415">
        <f t="shared" si="6"/>
        <v>207.4803194071846</v>
      </c>
      <c r="AB36" s="379"/>
      <c r="AC36" s="451">
        <f t="shared" si="7"/>
        <v>-27.910464947209611</v>
      </c>
      <c r="AD36" s="378">
        <f t="shared" si="7"/>
        <v>78.067375843652968</v>
      </c>
      <c r="AE36" s="415">
        <f t="shared" si="7"/>
        <v>77.37918567061169</v>
      </c>
      <c r="AF36" s="379"/>
      <c r="AG36" s="451">
        <f t="shared" si="8"/>
        <v>-128.0034616765287</v>
      </c>
      <c r="AH36" s="378">
        <f t="shared" si="8"/>
        <v>-72.427492245573632</v>
      </c>
      <c r="AI36" s="415">
        <f t="shared" si="8"/>
        <v>-72.427492245573632</v>
      </c>
      <c r="AJ36" s="379"/>
      <c r="AK36" s="451">
        <f t="shared" si="9"/>
        <v>125.69362787537469</v>
      </c>
      <c r="AL36" s="378">
        <f t="shared" si="9"/>
        <v>133.84491442388838</v>
      </c>
      <c r="AM36" s="415">
        <f t="shared" si="9"/>
        <v>120.84062042763108</v>
      </c>
      <c r="AN36" s="379"/>
      <c r="AO36" s="455">
        <f t="shared" si="10"/>
        <v>208.85708940629294</v>
      </c>
      <c r="AP36" s="380">
        <f t="shared" si="10"/>
        <v>357.55378218096212</v>
      </c>
      <c r="AQ36" s="420">
        <f t="shared" si="10"/>
        <v>333.27263325985376</v>
      </c>
    </row>
    <row r="37" spans="1:43" s="10" customFormat="1" ht="14.4" x14ac:dyDescent="0.3">
      <c r="A37" s="251">
        <v>92</v>
      </c>
      <c r="B37" s="349" t="s">
        <v>36</v>
      </c>
      <c r="C37" s="360">
        <v>239206</v>
      </c>
      <c r="D37" s="350"/>
      <c r="E37" s="427">
        <v>157042839.83105302</v>
      </c>
      <c r="F37" s="370">
        <v>157461009.04391503</v>
      </c>
      <c r="G37" s="409">
        <v>146821009.06196934</v>
      </c>
      <c r="H37" s="360"/>
      <c r="I37" s="432">
        <v>-22836374.691326935</v>
      </c>
      <c r="J37" s="370">
        <v>-262358.84312094294</v>
      </c>
      <c r="K37" s="409">
        <v>-426000.86664685421</v>
      </c>
      <c r="L37" s="371"/>
      <c r="M37" s="432">
        <v>138698.57291792423</v>
      </c>
      <c r="N37" s="370">
        <v>14838179.402413767</v>
      </c>
      <c r="O37" s="409">
        <v>14838179.402413767</v>
      </c>
      <c r="P37" s="371"/>
      <c r="Q37" s="436">
        <v>28009719.484408259</v>
      </c>
      <c r="R37" s="370">
        <v>29956875.039269552</v>
      </c>
      <c r="S37" s="409">
        <v>26108478.756333366</v>
      </c>
      <c r="T37" s="371"/>
      <c r="U37" s="439">
        <v>162354883.19705227</v>
      </c>
      <c r="V37" s="370">
        <v>201993704.64247739</v>
      </c>
      <c r="W37" s="409">
        <v>187341666.35406959</v>
      </c>
      <c r="X37" s="333"/>
      <c r="Y37" s="444">
        <f t="shared" si="6"/>
        <v>656.51714351250814</v>
      </c>
      <c r="Z37" s="378">
        <f t="shared" si="6"/>
        <v>658.26529871288778</v>
      </c>
      <c r="AA37" s="415">
        <f t="shared" si="6"/>
        <v>613.78480916853812</v>
      </c>
      <c r="AB37" s="379"/>
      <c r="AC37" s="451">
        <f t="shared" si="7"/>
        <v>-95.467399192858608</v>
      </c>
      <c r="AD37" s="378">
        <f t="shared" si="7"/>
        <v>-1.0967903945592625</v>
      </c>
      <c r="AE37" s="415">
        <f t="shared" si="7"/>
        <v>-1.7808954066656113</v>
      </c>
      <c r="AF37" s="379"/>
      <c r="AG37" s="451">
        <f t="shared" si="8"/>
        <v>0.57982898806018346</v>
      </c>
      <c r="AH37" s="378">
        <f t="shared" si="8"/>
        <v>62.030966624640548</v>
      </c>
      <c r="AI37" s="415">
        <f t="shared" si="8"/>
        <v>62.030966624640548</v>
      </c>
      <c r="AJ37" s="379"/>
      <c r="AK37" s="451">
        <f t="shared" si="9"/>
        <v>117.09455232898949</v>
      </c>
      <c r="AL37" s="378">
        <f t="shared" si="9"/>
        <v>125.23463056641368</v>
      </c>
      <c r="AM37" s="415">
        <f t="shared" si="9"/>
        <v>109.14642089384617</v>
      </c>
      <c r="AN37" s="379"/>
      <c r="AO37" s="455">
        <f t="shared" si="10"/>
        <v>678.72412563669923</v>
      </c>
      <c r="AP37" s="380">
        <f t="shared" si="10"/>
        <v>844.43410550938268</v>
      </c>
      <c r="AQ37" s="420">
        <f t="shared" si="10"/>
        <v>783.18130128035909</v>
      </c>
    </row>
    <row r="38" spans="1:43" s="10" customFormat="1" ht="14.4" x14ac:dyDescent="0.3">
      <c r="A38" s="251">
        <v>97</v>
      </c>
      <c r="B38" s="349" t="s">
        <v>37</v>
      </c>
      <c r="C38" s="360">
        <v>2131</v>
      </c>
      <c r="D38" s="350"/>
      <c r="E38" s="427">
        <v>547166.15901422093</v>
      </c>
      <c r="F38" s="370">
        <v>861376.18683188106</v>
      </c>
      <c r="G38" s="409">
        <v>650097.63659857004</v>
      </c>
      <c r="H38" s="360"/>
      <c r="I38" s="432">
        <v>179302.23141044893</v>
      </c>
      <c r="J38" s="370">
        <v>-187704.15690790428</v>
      </c>
      <c r="K38" s="409">
        <v>-189191.36643246838</v>
      </c>
      <c r="L38" s="371"/>
      <c r="M38" s="432">
        <v>602458.74507713842</v>
      </c>
      <c r="N38" s="370">
        <v>343545.12211251108</v>
      </c>
      <c r="O38" s="409">
        <v>343545.12211251108</v>
      </c>
      <c r="P38" s="371"/>
      <c r="Q38" s="436">
        <v>437097.52690667962</v>
      </c>
      <c r="R38" s="370">
        <v>466006.0058397156</v>
      </c>
      <c r="S38" s="409">
        <v>424161.79304011387</v>
      </c>
      <c r="T38" s="371"/>
      <c r="U38" s="439">
        <v>1766024.6624084879</v>
      </c>
      <c r="V38" s="370">
        <v>1483223.1578762035</v>
      </c>
      <c r="W38" s="409">
        <v>1228613.1853187266</v>
      </c>
      <c r="X38" s="333"/>
      <c r="Y38" s="444">
        <f t="shared" si="6"/>
        <v>256.76497372793096</v>
      </c>
      <c r="Z38" s="378">
        <f t="shared" si="6"/>
        <v>404.2121946653595</v>
      </c>
      <c r="AA38" s="415">
        <f t="shared" si="6"/>
        <v>305.06693411476772</v>
      </c>
      <c r="AB38" s="379"/>
      <c r="AC38" s="451">
        <f t="shared" si="7"/>
        <v>84.139949042913628</v>
      </c>
      <c r="AD38" s="378">
        <f t="shared" si="7"/>
        <v>-88.082663964291072</v>
      </c>
      <c r="AE38" s="415">
        <f t="shared" si="7"/>
        <v>-88.780556749163949</v>
      </c>
      <c r="AF38" s="379"/>
      <c r="AG38" s="451">
        <f t="shared" si="8"/>
        <v>282.71175273446192</v>
      </c>
      <c r="AH38" s="378">
        <f t="shared" si="8"/>
        <v>161.21310282145052</v>
      </c>
      <c r="AI38" s="415">
        <f t="shared" si="8"/>
        <v>161.21310282145052</v>
      </c>
      <c r="AJ38" s="379"/>
      <c r="AK38" s="451">
        <f t="shared" si="9"/>
        <v>205.11380896606269</v>
      </c>
      <c r="AL38" s="378">
        <f t="shared" si="9"/>
        <v>218.67949593604675</v>
      </c>
      <c r="AM38" s="415">
        <f t="shared" si="9"/>
        <v>199.04354436420172</v>
      </c>
      <c r="AN38" s="379"/>
      <c r="AO38" s="455">
        <f t="shared" si="10"/>
        <v>828.73048447136921</v>
      </c>
      <c r="AP38" s="380">
        <f t="shared" si="10"/>
        <v>696.0221294585657</v>
      </c>
      <c r="AQ38" s="420">
        <f t="shared" si="10"/>
        <v>576.54302455125605</v>
      </c>
    </row>
    <row r="39" spans="1:43" s="10" customFormat="1" ht="14.4" x14ac:dyDescent="0.3">
      <c r="A39" s="251">
        <v>98</v>
      </c>
      <c r="B39" s="349" t="s">
        <v>38</v>
      </c>
      <c r="C39" s="360">
        <v>23090</v>
      </c>
      <c r="D39" s="350"/>
      <c r="E39" s="427">
        <v>14477015.849056227</v>
      </c>
      <c r="F39" s="370">
        <v>12882191.116281888</v>
      </c>
      <c r="G39" s="409">
        <v>14026618.381536415</v>
      </c>
      <c r="H39" s="360"/>
      <c r="I39" s="432">
        <v>3582516.325393742</v>
      </c>
      <c r="J39" s="370">
        <v>3953430.0639961031</v>
      </c>
      <c r="K39" s="409">
        <v>3937391.5163821699</v>
      </c>
      <c r="L39" s="371"/>
      <c r="M39" s="432">
        <v>2528114.0829214337</v>
      </c>
      <c r="N39" s="370">
        <v>2901099.6756133698</v>
      </c>
      <c r="O39" s="409">
        <v>2901099.6756133698</v>
      </c>
      <c r="P39" s="371"/>
      <c r="Q39" s="436">
        <v>3351302.6063941163</v>
      </c>
      <c r="R39" s="370">
        <v>3515978.8774844306</v>
      </c>
      <c r="S39" s="409">
        <v>3156195.2042927826</v>
      </c>
      <c r="T39" s="371"/>
      <c r="U39" s="439">
        <v>23938948.863765519</v>
      </c>
      <c r="V39" s="370">
        <v>23252699.733375795</v>
      </c>
      <c r="W39" s="409">
        <v>24021304.777824737</v>
      </c>
      <c r="X39" s="333"/>
      <c r="Y39" s="444">
        <f t="shared" si="6"/>
        <v>626.98206362305007</v>
      </c>
      <c r="Z39" s="378">
        <f t="shared" si="6"/>
        <v>557.91213149769976</v>
      </c>
      <c r="AA39" s="415">
        <f t="shared" si="6"/>
        <v>607.47589352691273</v>
      </c>
      <c r="AB39" s="379"/>
      <c r="AC39" s="451">
        <f t="shared" si="7"/>
        <v>155.15445324355747</v>
      </c>
      <c r="AD39" s="378">
        <f t="shared" si="7"/>
        <v>171.21827908168484</v>
      </c>
      <c r="AE39" s="415">
        <f t="shared" si="7"/>
        <v>170.52366896414767</v>
      </c>
      <c r="AF39" s="379"/>
      <c r="AG39" s="451">
        <f t="shared" si="8"/>
        <v>109.48956617243108</v>
      </c>
      <c r="AH39" s="378">
        <f t="shared" si="8"/>
        <v>125.64312150772498</v>
      </c>
      <c r="AI39" s="415">
        <f t="shared" si="8"/>
        <v>125.64312150772498</v>
      </c>
      <c r="AJ39" s="379"/>
      <c r="AK39" s="451">
        <f t="shared" si="9"/>
        <v>145.14086645275515</v>
      </c>
      <c r="AL39" s="378">
        <f t="shared" si="9"/>
        <v>152.27279677282073</v>
      </c>
      <c r="AM39" s="415">
        <f t="shared" si="9"/>
        <v>136.69100061900315</v>
      </c>
      <c r="AN39" s="379"/>
      <c r="AO39" s="455">
        <f t="shared" si="10"/>
        <v>1036.7669494917939</v>
      </c>
      <c r="AP39" s="380">
        <f t="shared" si="10"/>
        <v>1007.0463288599306</v>
      </c>
      <c r="AQ39" s="420">
        <f t="shared" si="10"/>
        <v>1040.3336846177885</v>
      </c>
    </row>
    <row r="40" spans="1:43" s="10" customFormat="1" ht="14.4" x14ac:dyDescent="0.3">
      <c r="A40" s="251">
        <v>102</v>
      </c>
      <c r="B40" s="349" t="s">
        <v>39</v>
      </c>
      <c r="C40" s="360">
        <v>9870</v>
      </c>
      <c r="D40" s="350"/>
      <c r="E40" s="427">
        <v>5116926.9973934516</v>
      </c>
      <c r="F40" s="370">
        <v>5484975.4865862681</v>
      </c>
      <c r="G40" s="409">
        <v>5352571.091494998</v>
      </c>
      <c r="H40" s="360"/>
      <c r="I40" s="432">
        <v>984515.62336790236</v>
      </c>
      <c r="J40" s="370">
        <v>-819906.48200298555</v>
      </c>
      <c r="K40" s="409">
        <v>-826761.02794250008</v>
      </c>
      <c r="L40" s="371"/>
      <c r="M40" s="432">
        <v>618463.79893695342</v>
      </c>
      <c r="N40" s="370">
        <v>-573119.25849266886</v>
      </c>
      <c r="O40" s="409">
        <v>-573119.25849266886</v>
      </c>
      <c r="P40" s="371"/>
      <c r="Q40" s="436">
        <v>1908825.7523639388</v>
      </c>
      <c r="R40" s="370">
        <v>1996700.6490447121</v>
      </c>
      <c r="S40" s="409">
        <v>1832863.894165949</v>
      </c>
      <c r="T40" s="371"/>
      <c r="U40" s="439">
        <v>8628732.1720622461</v>
      </c>
      <c r="V40" s="370">
        <v>6088650.3951353263</v>
      </c>
      <c r="W40" s="409">
        <v>5785554.6992257778</v>
      </c>
      <c r="X40" s="333"/>
      <c r="Y40" s="444">
        <f t="shared" si="6"/>
        <v>518.43231989801939</v>
      </c>
      <c r="Z40" s="378">
        <f t="shared" si="6"/>
        <v>555.7219337980008</v>
      </c>
      <c r="AA40" s="415">
        <f t="shared" si="6"/>
        <v>542.30710146859144</v>
      </c>
      <c r="AB40" s="379"/>
      <c r="AC40" s="451">
        <f t="shared" si="7"/>
        <v>99.748290108196798</v>
      </c>
      <c r="AD40" s="378">
        <f t="shared" si="7"/>
        <v>-83.070565552480801</v>
      </c>
      <c r="AE40" s="415">
        <f t="shared" si="7"/>
        <v>-83.76504842375887</v>
      </c>
      <c r="AF40" s="379"/>
      <c r="AG40" s="451">
        <f t="shared" si="8"/>
        <v>62.660972536672077</v>
      </c>
      <c r="AH40" s="378">
        <f t="shared" si="8"/>
        <v>-58.06679417352268</v>
      </c>
      <c r="AI40" s="415">
        <f t="shared" si="8"/>
        <v>-58.06679417352268</v>
      </c>
      <c r="AJ40" s="379"/>
      <c r="AK40" s="451">
        <f t="shared" si="9"/>
        <v>193.39673276230383</v>
      </c>
      <c r="AL40" s="378">
        <f t="shared" si="9"/>
        <v>202.29996444222007</v>
      </c>
      <c r="AM40" s="415">
        <f t="shared" si="9"/>
        <v>185.70049586281144</v>
      </c>
      <c r="AN40" s="379"/>
      <c r="AO40" s="455">
        <f t="shared" si="10"/>
        <v>874.23831530519215</v>
      </c>
      <c r="AP40" s="380">
        <f t="shared" si="10"/>
        <v>616.88453851421741</v>
      </c>
      <c r="AQ40" s="420">
        <f t="shared" si="10"/>
        <v>586.17575473412137</v>
      </c>
    </row>
    <row r="41" spans="1:43" s="10" customFormat="1" ht="14.4" x14ac:dyDescent="0.3">
      <c r="A41" s="251">
        <v>103</v>
      </c>
      <c r="B41" s="349" t="s">
        <v>40</v>
      </c>
      <c r="C41" s="360">
        <v>2166</v>
      </c>
      <c r="D41" s="350"/>
      <c r="E41" s="427">
        <v>1419890.4519438234</v>
      </c>
      <c r="F41" s="370">
        <v>1217464.0048200043</v>
      </c>
      <c r="G41" s="409">
        <v>1268088.2486047393</v>
      </c>
      <c r="H41" s="360"/>
      <c r="I41" s="432">
        <v>247307.95941079801</v>
      </c>
      <c r="J41" s="370">
        <v>465583.48048392456</v>
      </c>
      <c r="K41" s="409">
        <v>464083.85455331125</v>
      </c>
      <c r="L41" s="371"/>
      <c r="M41" s="432">
        <v>151797.31374396881</v>
      </c>
      <c r="N41" s="370">
        <v>298438.84479511209</v>
      </c>
      <c r="O41" s="409">
        <v>298438.84479511209</v>
      </c>
      <c r="P41" s="371"/>
      <c r="Q41" s="436">
        <v>465136.07264928444</v>
      </c>
      <c r="R41" s="370">
        <v>484169.11207669508</v>
      </c>
      <c r="S41" s="409">
        <v>439184.62177475658</v>
      </c>
      <c r="T41" s="371"/>
      <c r="U41" s="439">
        <v>2284131.7977478746</v>
      </c>
      <c r="V41" s="370">
        <v>2465655.4421757367</v>
      </c>
      <c r="W41" s="409">
        <v>2469795.5697279191</v>
      </c>
      <c r="X41" s="333"/>
      <c r="Y41" s="444">
        <f t="shared" si="6"/>
        <v>655.53575805347339</v>
      </c>
      <c r="Z41" s="378">
        <f t="shared" si="6"/>
        <v>562.07941127424021</v>
      </c>
      <c r="AA41" s="415">
        <f t="shared" si="6"/>
        <v>585.451638321671</v>
      </c>
      <c r="AB41" s="379"/>
      <c r="AC41" s="451">
        <f t="shared" si="7"/>
        <v>114.1772665793158</v>
      </c>
      <c r="AD41" s="378">
        <f t="shared" si="7"/>
        <v>214.95082201473895</v>
      </c>
      <c r="AE41" s="415">
        <f t="shared" si="7"/>
        <v>214.25847393966356</v>
      </c>
      <c r="AF41" s="379"/>
      <c r="AG41" s="451">
        <f t="shared" si="8"/>
        <v>70.081862301001294</v>
      </c>
      <c r="AH41" s="378">
        <f t="shared" si="8"/>
        <v>137.78340018241556</v>
      </c>
      <c r="AI41" s="415">
        <f t="shared" si="8"/>
        <v>137.78340018241556</v>
      </c>
      <c r="AJ41" s="379"/>
      <c r="AK41" s="451">
        <f t="shared" si="9"/>
        <v>214.74426253429567</v>
      </c>
      <c r="AL41" s="378">
        <f t="shared" si="9"/>
        <v>223.53144601878813</v>
      </c>
      <c r="AM41" s="415">
        <f t="shared" si="9"/>
        <v>202.76298327551089</v>
      </c>
      <c r="AN41" s="379"/>
      <c r="AO41" s="455">
        <f t="shared" si="10"/>
        <v>1054.5391494680862</v>
      </c>
      <c r="AP41" s="380">
        <f t="shared" si="10"/>
        <v>1138.345079490183</v>
      </c>
      <c r="AQ41" s="420">
        <f t="shared" si="10"/>
        <v>1140.2564957192608</v>
      </c>
    </row>
    <row r="42" spans="1:43" s="10" customFormat="1" ht="14.4" x14ac:dyDescent="0.3">
      <c r="A42" s="251">
        <v>105</v>
      </c>
      <c r="B42" s="349" t="s">
        <v>41</v>
      </c>
      <c r="C42" s="360">
        <v>2139</v>
      </c>
      <c r="D42" s="350"/>
      <c r="E42" s="427">
        <v>1632629.2518003904</v>
      </c>
      <c r="F42" s="370">
        <v>1810403.288059182</v>
      </c>
      <c r="G42" s="409">
        <v>1861715.4690221942</v>
      </c>
      <c r="H42" s="360"/>
      <c r="I42" s="432">
        <v>366536.63991499488</v>
      </c>
      <c r="J42" s="370">
        <v>933716.26010873227</v>
      </c>
      <c r="K42" s="409">
        <v>932199.38916971721</v>
      </c>
      <c r="L42" s="371"/>
      <c r="M42" s="432">
        <v>372358.27057843527</v>
      </c>
      <c r="N42" s="370">
        <v>748998.73514952243</v>
      </c>
      <c r="O42" s="409">
        <v>748998.73514952243</v>
      </c>
      <c r="P42" s="371"/>
      <c r="Q42" s="436">
        <v>479094.62064489379</v>
      </c>
      <c r="R42" s="370">
        <v>513063.25406927365</v>
      </c>
      <c r="S42" s="409">
        <v>461556.40663499152</v>
      </c>
      <c r="T42" s="371"/>
      <c r="U42" s="439">
        <v>2850618.7829387146</v>
      </c>
      <c r="V42" s="370">
        <v>4006181.5373867103</v>
      </c>
      <c r="W42" s="409">
        <v>4004469.999976425</v>
      </c>
      <c r="X42" s="333"/>
      <c r="Y42" s="444">
        <f t="shared" si="6"/>
        <v>763.2675323984995</v>
      </c>
      <c r="Z42" s="378">
        <f t="shared" si="6"/>
        <v>846.3783487887714</v>
      </c>
      <c r="AA42" s="415">
        <f t="shared" si="6"/>
        <v>870.36721319410663</v>
      </c>
      <c r="AB42" s="379"/>
      <c r="AC42" s="451">
        <f t="shared" si="7"/>
        <v>171.35887794062407</v>
      </c>
      <c r="AD42" s="378">
        <f t="shared" si="7"/>
        <v>436.51999070066961</v>
      </c>
      <c r="AE42" s="415">
        <f t="shared" si="7"/>
        <v>435.81084112656254</v>
      </c>
      <c r="AF42" s="379"/>
      <c r="AG42" s="451">
        <f t="shared" si="8"/>
        <v>174.08053790483183</v>
      </c>
      <c r="AH42" s="378">
        <f t="shared" si="8"/>
        <v>350.1630365355411</v>
      </c>
      <c r="AI42" s="415">
        <f t="shared" si="8"/>
        <v>350.1630365355411</v>
      </c>
      <c r="AJ42" s="379"/>
      <c r="AK42" s="451">
        <f t="shared" si="9"/>
        <v>223.98065481294708</v>
      </c>
      <c r="AL42" s="378">
        <f t="shared" si="9"/>
        <v>239.86126884959029</v>
      </c>
      <c r="AM42" s="415">
        <f t="shared" si="9"/>
        <v>215.78139627629338</v>
      </c>
      <c r="AN42" s="379"/>
      <c r="AO42" s="455">
        <f t="shared" si="10"/>
        <v>1332.6876030569026</v>
      </c>
      <c r="AP42" s="380">
        <f t="shared" si="10"/>
        <v>1872.9226448745724</v>
      </c>
      <c r="AQ42" s="420">
        <f t="shared" si="10"/>
        <v>1872.1224871325035</v>
      </c>
    </row>
    <row r="43" spans="1:43" s="10" customFormat="1" ht="14.4" x14ac:dyDescent="0.3">
      <c r="A43" s="251">
        <v>106</v>
      </c>
      <c r="B43" s="349" t="s">
        <v>42</v>
      </c>
      <c r="C43" s="360">
        <v>46880</v>
      </c>
      <c r="D43" s="350"/>
      <c r="E43" s="427">
        <v>10566296.70260375</v>
      </c>
      <c r="F43" s="370">
        <v>10986001.509656826</v>
      </c>
      <c r="G43" s="409">
        <v>9732323.7200114243</v>
      </c>
      <c r="H43" s="360"/>
      <c r="I43" s="432">
        <v>-466606.46200008155</v>
      </c>
      <c r="J43" s="370">
        <v>-3810981.1859452943</v>
      </c>
      <c r="K43" s="409">
        <v>-3843109.3263980295</v>
      </c>
      <c r="L43" s="371"/>
      <c r="M43" s="432">
        <v>2202767.691561881</v>
      </c>
      <c r="N43" s="370">
        <v>778497.60738690023</v>
      </c>
      <c r="O43" s="409">
        <v>778497.60738690023</v>
      </c>
      <c r="P43" s="371"/>
      <c r="Q43" s="436">
        <v>6154751.1493767658</v>
      </c>
      <c r="R43" s="370">
        <v>6461211.5743408557</v>
      </c>
      <c r="S43" s="409">
        <v>5745500.7969851363</v>
      </c>
      <c r="T43" s="371"/>
      <c r="U43" s="439">
        <v>18457209.081542317</v>
      </c>
      <c r="V43" s="370">
        <v>14414729.505439287</v>
      </c>
      <c r="W43" s="409">
        <v>12413212.797985431</v>
      </c>
      <c r="X43" s="333"/>
      <c r="Y43" s="444">
        <f t="shared" si="6"/>
        <v>225.39028802482403</v>
      </c>
      <c r="Z43" s="378">
        <f t="shared" si="6"/>
        <v>234.34303561554663</v>
      </c>
      <c r="AA43" s="415">
        <f t="shared" si="6"/>
        <v>207.60076194563618</v>
      </c>
      <c r="AB43" s="379"/>
      <c r="AC43" s="451">
        <f t="shared" si="7"/>
        <v>-9.9532095136536167</v>
      </c>
      <c r="AD43" s="378">
        <f t="shared" si="7"/>
        <v>-81.292260792348429</v>
      </c>
      <c r="AE43" s="415">
        <f t="shared" si="7"/>
        <v>-81.977588020435789</v>
      </c>
      <c r="AF43" s="379"/>
      <c r="AG43" s="451">
        <f t="shared" si="8"/>
        <v>46.987365434340468</v>
      </c>
      <c r="AH43" s="378">
        <f t="shared" si="8"/>
        <v>16.606177631973129</v>
      </c>
      <c r="AI43" s="415">
        <f t="shared" si="8"/>
        <v>16.606177631973129</v>
      </c>
      <c r="AJ43" s="379"/>
      <c r="AK43" s="451">
        <f t="shared" si="9"/>
        <v>131.28735386895832</v>
      </c>
      <c r="AL43" s="378">
        <f t="shared" si="9"/>
        <v>137.82447897484761</v>
      </c>
      <c r="AM43" s="415">
        <f t="shared" si="9"/>
        <v>122.55761085719148</v>
      </c>
      <c r="AN43" s="379"/>
      <c r="AO43" s="455">
        <f t="shared" si="10"/>
        <v>393.71179781446921</v>
      </c>
      <c r="AP43" s="380">
        <f t="shared" si="10"/>
        <v>307.48143143001892</v>
      </c>
      <c r="AQ43" s="420">
        <f t="shared" si="10"/>
        <v>264.78696241436501</v>
      </c>
    </row>
    <row r="44" spans="1:43" s="10" customFormat="1" ht="14.4" x14ac:dyDescent="0.3">
      <c r="A44" s="251">
        <v>108</v>
      </c>
      <c r="B44" s="349" t="s">
        <v>43</v>
      </c>
      <c r="C44" s="360">
        <v>10337</v>
      </c>
      <c r="D44" s="350"/>
      <c r="E44" s="427">
        <v>7760205.2030274579</v>
      </c>
      <c r="F44" s="370">
        <v>7067223.5687770825</v>
      </c>
      <c r="G44" s="409">
        <v>7096971.3985173022</v>
      </c>
      <c r="H44" s="360"/>
      <c r="I44" s="432">
        <v>794831.40611597209</v>
      </c>
      <c r="J44" s="370">
        <v>1486830.1833982051</v>
      </c>
      <c r="K44" s="409">
        <v>1479694.8887219105</v>
      </c>
      <c r="L44" s="371"/>
      <c r="M44" s="432">
        <v>199402.46865127463</v>
      </c>
      <c r="N44" s="370">
        <v>719942.40572117013</v>
      </c>
      <c r="O44" s="409">
        <v>719942.40572117013</v>
      </c>
      <c r="P44" s="371"/>
      <c r="Q44" s="436">
        <v>1715072.1793824253</v>
      </c>
      <c r="R44" s="370">
        <v>1760511.7808868797</v>
      </c>
      <c r="S44" s="409">
        <v>1573288.5467698495</v>
      </c>
      <c r="T44" s="371"/>
      <c r="U44" s="439">
        <v>10469511.257177129</v>
      </c>
      <c r="V44" s="370">
        <v>11034507.93878334</v>
      </c>
      <c r="W44" s="409">
        <v>10869897.239730233</v>
      </c>
      <c r="X44" s="333"/>
      <c r="Y44" s="444">
        <f t="shared" si="6"/>
        <v>750.72121534559915</v>
      </c>
      <c r="Z44" s="378">
        <f t="shared" si="6"/>
        <v>683.68226456196987</v>
      </c>
      <c r="AA44" s="415">
        <f t="shared" si="6"/>
        <v>686.56006563967321</v>
      </c>
      <c r="AB44" s="379"/>
      <c r="AC44" s="451">
        <f t="shared" si="7"/>
        <v>76.89188411685906</v>
      </c>
      <c r="AD44" s="378">
        <f t="shared" si="7"/>
        <v>143.83575344860259</v>
      </c>
      <c r="AE44" s="415">
        <f t="shared" si="7"/>
        <v>143.14548599418694</v>
      </c>
      <c r="AF44" s="379"/>
      <c r="AG44" s="451">
        <f t="shared" si="8"/>
        <v>19.290168196892196</v>
      </c>
      <c r="AH44" s="378">
        <f t="shared" si="8"/>
        <v>69.647132216423543</v>
      </c>
      <c r="AI44" s="415">
        <f t="shared" si="8"/>
        <v>69.647132216423543</v>
      </c>
      <c r="AJ44" s="379"/>
      <c r="AK44" s="451">
        <f t="shared" si="9"/>
        <v>165.91585366957776</v>
      </c>
      <c r="AL44" s="378">
        <f t="shared" si="9"/>
        <v>170.31167465288573</v>
      </c>
      <c r="AM44" s="415">
        <f t="shared" si="9"/>
        <v>152.19972397889615</v>
      </c>
      <c r="AN44" s="379"/>
      <c r="AO44" s="455">
        <f t="shared" si="10"/>
        <v>1012.8191213289281</v>
      </c>
      <c r="AP44" s="380">
        <f t="shared" si="10"/>
        <v>1067.4768248798821</v>
      </c>
      <c r="AQ44" s="420">
        <f t="shared" si="10"/>
        <v>1051.5524078291799</v>
      </c>
    </row>
    <row r="45" spans="1:43" s="10" customFormat="1" ht="14.4" x14ac:dyDescent="0.3">
      <c r="A45" s="251">
        <v>109</v>
      </c>
      <c r="B45" s="349" t="s">
        <v>44</v>
      </c>
      <c r="C45" s="360">
        <v>67971</v>
      </c>
      <c r="D45" s="350"/>
      <c r="E45" s="427">
        <v>16982139.416425198</v>
      </c>
      <c r="F45" s="370">
        <v>15715243.835186705</v>
      </c>
      <c r="G45" s="409">
        <v>15711972.924794398</v>
      </c>
      <c r="H45" s="360"/>
      <c r="I45" s="432">
        <v>324704.96673267352</v>
      </c>
      <c r="J45" s="370">
        <v>1672831.8141081329</v>
      </c>
      <c r="K45" s="409">
        <v>1626030.2409065445</v>
      </c>
      <c r="L45" s="371"/>
      <c r="M45" s="432">
        <v>3172210.2878402574</v>
      </c>
      <c r="N45" s="370">
        <v>4194851.3037050655</v>
      </c>
      <c r="O45" s="409">
        <v>4194851.3037050655</v>
      </c>
      <c r="P45" s="371"/>
      <c r="Q45" s="436">
        <v>9855696.1601719782</v>
      </c>
      <c r="R45" s="370">
        <v>10416609.164022621</v>
      </c>
      <c r="S45" s="409">
        <v>9229049.9381256737</v>
      </c>
      <c r="T45" s="371"/>
      <c r="U45" s="439">
        <v>30334750.831170108</v>
      </c>
      <c r="V45" s="370">
        <v>31999536.117022522</v>
      </c>
      <c r="W45" s="409">
        <v>30761904.407531682</v>
      </c>
      <c r="X45" s="333"/>
      <c r="Y45" s="444">
        <f t="shared" si="6"/>
        <v>249.84389543224609</v>
      </c>
      <c r="Z45" s="378">
        <f t="shared" si="6"/>
        <v>231.20512917548226</v>
      </c>
      <c r="AA45" s="415">
        <f t="shared" si="6"/>
        <v>231.15700702938602</v>
      </c>
      <c r="AB45" s="379"/>
      <c r="AC45" s="451">
        <f t="shared" si="7"/>
        <v>4.7771103372419637</v>
      </c>
      <c r="AD45" s="378">
        <f t="shared" si="7"/>
        <v>24.610963706700399</v>
      </c>
      <c r="AE45" s="415">
        <f t="shared" si="7"/>
        <v>23.922411630056118</v>
      </c>
      <c r="AF45" s="379"/>
      <c r="AG45" s="451">
        <f t="shared" si="8"/>
        <v>46.670054697448286</v>
      </c>
      <c r="AH45" s="378">
        <f t="shared" si="8"/>
        <v>61.715309524724745</v>
      </c>
      <c r="AI45" s="415">
        <f t="shared" si="8"/>
        <v>61.715309524724745</v>
      </c>
      <c r="AJ45" s="379"/>
      <c r="AK45" s="451">
        <f t="shared" si="9"/>
        <v>144.99854585296637</v>
      </c>
      <c r="AL45" s="378">
        <f t="shared" si="9"/>
        <v>153.25078583546838</v>
      </c>
      <c r="AM45" s="415">
        <f t="shared" si="9"/>
        <v>135.77922846692962</v>
      </c>
      <c r="AN45" s="379"/>
      <c r="AO45" s="455">
        <f t="shared" si="10"/>
        <v>446.2896063199027</v>
      </c>
      <c r="AP45" s="380">
        <f t="shared" si="10"/>
        <v>470.78218824237575</v>
      </c>
      <c r="AQ45" s="420">
        <f t="shared" si="10"/>
        <v>452.57395665109652</v>
      </c>
    </row>
    <row r="46" spans="1:43" s="10" customFormat="1" ht="14.4" x14ac:dyDescent="0.3">
      <c r="A46" s="251">
        <v>111</v>
      </c>
      <c r="B46" s="349" t="s">
        <v>45</v>
      </c>
      <c r="C46" s="360">
        <v>18344</v>
      </c>
      <c r="D46" s="350"/>
      <c r="E46" s="427">
        <v>2771610.2053592093</v>
      </c>
      <c r="F46" s="370">
        <v>2232912.7727391827</v>
      </c>
      <c r="G46" s="409">
        <v>2621906.1469769571</v>
      </c>
      <c r="H46" s="360"/>
      <c r="I46" s="432">
        <v>4771516.2116033938</v>
      </c>
      <c r="J46" s="370">
        <v>4190412.0446958188</v>
      </c>
      <c r="K46" s="409">
        <v>4177652.807879556</v>
      </c>
      <c r="L46" s="371"/>
      <c r="M46" s="432">
        <v>4883801.164530063</v>
      </c>
      <c r="N46" s="370">
        <v>4640169.0323409429</v>
      </c>
      <c r="O46" s="409">
        <v>4640169.0323409429</v>
      </c>
      <c r="P46" s="371"/>
      <c r="Q46" s="436">
        <v>3040102.4220374716</v>
      </c>
      <c r="R46" s="370">
        <v>3235456.7059342312</v>
      </c>
      <c r="S46" s="409">
        <v>2894474.5015028147</v>
      </c>
      <c r="T46" s="371"/>
      <c r="U46" s="439">
        <v>15467030.003530137</v>
      </c>
      <c r="V46" s="370">
        <v>14298950.555710174</v>
      </c>
      <c r="W46" s="409">
        <v>14334202.488700271</v>
      </c>
      <c r="X46" s="333"/>
      <c r="Y46" s="444">
        <f t="shared" si="6"/>
        <v>151.09083108150944</v>
      </c>
      <c r="Z46" s="378">
        <f t="shared" si="6"/>
        <v>121.72442066829387</v>
      </c>
      <c r="AA46" s="415">
        <f t="shared" si="6"/>
        <v>142.92990334588734</v>
      </c>
      <c r="AB46" s="379"/>
      <c r="AC46" s="451">
        <f t="shared" si="7"/>
        <v>260.11318205426261</v>
      </c>
      <c r="AD46" s="378">
        <f t="shared" si="7"/>
        <v>228.43502206148162</v>
      </c>
      <c r="AE46" s="415">
        <f t="shared" si="7"/>
        <v>227.73946837546643</v>
      </c>
      <c r="AF46" s="379"/>
      <c r="AG46" s="451">
        <f t="shared" si="8"/>
        <v>266.2342544990222</v>
      </c>
      <c r="AH46" s="378">
        <f t="shared" si="8"/>
        <v>252.9529564075961</v>
      </c>
      <c r="AI46" s="415">
        <f t="shared" si="8"/>
        <v>252.9529564075961</v>
      </c>
      <c r="AJ46" s="379"/>
      <c r="AK46" s="451">
        <f t="shared" si="9"/>
        <v>165.72734529205579</v>
      </c>
      <c r="AL46" s="378">
        <f t="shared" si="9"/>
        <v>176.37683743644959</v>
      </c>
      <c r="AM46" s="415">
        <f t="shared" si="9"/>
        <v>157.78862306491575</v>
      </c>
      <c r="AN46" s="379"/>
      <c r="AO46" s="455">
        <f t="shared" si="10"/>
        <v>843.16561292685003</v>
      </c>
      <c r="AP46" s="380">
        <f t="shared" si="10"/>
        <v>779.48923657382113</v>
      </c>
      <c r="AQ46" s="420">
        <f t="shared" si="10"/>
        <v>781.41095119386557</v>
      </c>
    </row>
    <row r="47" spans="1:43" s="10" customFormat="1" ht="14.4" x14ac:dyDescent="0.3">
      <c r="A47" s="251">
        <v>139</v>
      </c>
      <c r="B47" s="349" t="s">
        <v>46</v>
      </c>
      <c r="C47" s="360">
        <v>9912</v>
      </c>
      <c r="D47" s="350"/>
      <c r="E47" s="427">
        <v>13934969.316501992</v>
      </c>
      <c r="F47" s="370">
        <v>13313863.23506839</v>
      </c>
      <c r="G47" s="409">
        <v>13743558.923188068</v>
      </c>
      <c r="H47" s="360"/>
      <c r="I47" s="432">
        <v>-429732.43547558074</v>
      </c>
      <c r="J47" s="370">
        <v>553611.6060857469</v>
      </c>
      <c r="K47" s="409">
        <v>546818.45237614249</v>
      </c>
      <c r="L47" s="371"/>
      <c r="M47" s="432">
        <v>-885813.02231922478</v>
      </c>
      <c r="N47" s="370">
        <v>-175067.63907046703</v>
      </c>
      <c r="O47" s="409">
        <v>-175067.63907046703</v>
      </c>
      <c r="P47" s="371"/>
      <c r="Q47" s="436">
        <v>1468793.2636539286</v>
      </c>
      <c r="R47" s="370">
        <v>1495461.7763981437</v>
      </c>
      <c r="S47" s="409">
        <v>1328486.0644078925</v>
      </c>
      <c r="T47" s="371"/>
      <c r="U47" s="439">
        <v>14088217.122361114</v>
      </c>
      <c r="V47" s="370">
        <v>15187868.978481814</v>
      </c>
      <c r="W47" s="409">
        <v>15443795.800901636</v>
      </c>
      <c r="X47" s="333"/>
      <c r="Y47" s="444">
        <f t="shared" si="6"/>
        <v>1405.8685751111775</v>
      </c>
      <c r="Z47" s="378">
        <f t="shared" si="6"/>
        <v>1343.2065410682396</v>
      </c>
      <c r="AA47" s="415">
        <f t="shared" si="6"/>
        <v>1386.5575991916937</v>
      </c>
      <c r="AB47" s="379"/>
      <c r="AC47" s="451">
        <f t="shared" si="7"/>
        <v>-43.354765483815655</v>
      </c>
      <c r="AD47" s="378">
        <f t="shared" si="7"/>
        <v>55.852664052234353</v>
      </c>
      <c r="AE47" s="415">
        <f t="shared" si="7"/>
        <v>55.167317632782741</v>
      </c>
      <c r="AF47" s="379"/>
      <c r="AG47" s="451">
        <f t="shared" si="8"/>
        <v>-89.367738329219605</v>
      </c>
      <c r="AH47" s="378">
        <f t="shared" si="8"/>
        <v>-17.662191189514431</v>
      </c>
      <c r="AI47" s="415">
        <f t="shared" si="8"/>
        <v>-17.662191189514431</v>
      </c>
      <c r="AJ47" s="379"/>
      <c r="AK47" s="451">
        <f t="shared" si="9"/>
        <v>148.18333975523896</v>
      </c>
      <c r="AL47" s="378">
        <f t="shared" si="9"/>
        <v>150.87386767535753</v>
      </c>
      <c r="AM47" s="415">
        <f t="shared" si="9"/>
        <v>134.02805330991652</v>
      </c>
      <c r="AN47" s="379"/>
      <c r="AO47" s="455">
        <f t="shared" si="10"/>
        <v>1421.3294110533811</v>
      </c>
      <c r="AP47" s="380">
        <f t="shared" si="10"/>
        <v>1532.2708816063171</v>
      </c>
      <c r="AQ47" s="420">
        <f t="shared" si="10"/>
        <v>1558.0907789448786</v>
      </c>
    </row>
    <row r="48" spans="1:43" s="10" customFormat="1" ht="14.4" x14ac:dyDescent="0.3">
      <c r="A48" s="251">
        <v>140</v>
      </c>
      <c r="B48" s="349" t="s">
        <v>47</v>
      </c>
      <c r="C48" s="360">
        <v>20958</v>
      </c>
      <c r="D48" s="350"/>
      <c r="E48" s="427">
        <v>10717909.000457132</v>
      </c>
      <c r="F48" s="370">
        <v>10610885.158240737</v>
      </c>
      <c r="G48" s="409">
        <v>10904538.335883694</v>
      </c>
      <c r="H48" s="360"/>
      <c r="I48" s="432">
        <v>5523398.6296020951</v>
      </c>
      <c r="J48" s="370">
        <v>5786437.019924433</v>
      </c>
      <c r="K48" s="409">
        <v>5771865.6776253181</v>
      </c>
      <c r="L48" s="371"/>
      <c r="M48" s="432">
        <v>3251006.5970276291</v>
      </c>
      <c r="N48" s="370">
        <v>3497350.3496553297</v>
      </c>
      <c r="O48" s="409">
        <v>3497350.3496553297</v>
      </c>
      <c r="P48" s="371"/>
      <c r="Q48" s="436">
        <v>3536222.6643046932</v>
      </c>
      <c r="R48" s="370">
        <v>3747164.7798797078</v>
      </c>
      <c r="S48" s="409">
        <v>3377410.1010356806</v>
      </c>
      <c r="T48" s="371"/>
      <c r="U48" s="439">
        <v>23028536.891391549</v>
      </c>
      <c r="V48" s="370">
        <v>23641837.307700209</v>
      </c>
      <c r="W48" s="409">
        <v>23551164.464200024</v>
      </c>
      <c r="X48" s="333"/>
      <c r="Y48" s="444">
        <f t="shared" si="6"/>
        <v>511.39941790519765</v>
      </c>
      <c r="Z48" s="378">
        <f t="shared" si="6"/>
        <v>506.29283129309749</v>
      </c>
      <c r="AA48" s="415">
        <f t="shared" si="6"/>
        <v>520.3043389580921</v>
      </c>
      <c r="AB48" s="379"/>
      <c r="AC48" s="451">
        <f t="shared" si="7"/>
        <v>263.54607451102657</v>
      </c>
      <c r="AD48" s="378">
        <f t="shared" si="7"/>
        <v>276.09681362364887</v>
      </c>
      <c r="AE48" s="415">
        <f t="shared" si="7"/>
        <v>275.40154965289236</v>
      </c>
      <c r="AF48" s="379"/>
      <c r="AG48" s="451">
        <f t="shared" si="8"/>
        <v>155.12007810991645</v>
      </c>
      <c r="AH48" s="378">
        <f t="shared" si="8"/>
        <v>166.87424132337674</v>
      </c>
      <c r="AI48" s="415">
        <f t="shared" si="8"/>
        <v>166.87424132337674</v>
      </c>
      <c r="AJ48" s="379"/>
      <c r="AK48" s="451">
        <f t="shared" si="9"/>
        <v>168.72901347002067</v>
      </c>
      <c r="AL48" s="378">
        <f t="shared" si="9"/>
        <v>178.79400610171334</v>
      </c>
      <c r="AM48" s="415">
        <f t="shared" si="9"/>
        <v>161.1513551405516</v>
      </c>
      <c r="AN48" s="379"/>
      <c r="AO48" s="455">
        <f t="shared" si="10"/>
        <v>1098.7945839961612</v>
      </c>
      <c r="AP48" s="380">
        <f t="shared" si="10"/>
        <v>1128.0578923418366</v>
      </c>
      <c r="AQ48" s="420">
        <f t="shared" si="10"/>
        <v>1123.7314850749128</v>
      </c>
    </row>
    <row r="49" spans="1:43" s="10" customFormat="1" ht="14.4" x14ac:dyDescent="0.3">
      <c r="A49" s="251">
        <v>142</v>
      </c>
      <c r="B49" s="349" t="s">
        <v>48</v>
      </c>
      <c r="C49" s="360">
        <v>6559</v>
      </c>
      <c r="D49" s="350"/>
      <c r="E49" s="427">
        <v>3240777.6333602131</v>
      </c>
      <c r="F49" s="370">
        <v>3117248.0587256229</v>
      </c>
      <c r="G49" s="409">
        <v>3158202.9044583016</v>
      </c>
      <c r="H49" s="360"/>
      <c r="I49" s="432">
        <v>-470179.65418347431</v>
      </c>
      <c r="J49" s="370">
        <v>519688.31567875564</v>
      </c>
      <c r="K49" s="409">
        <v>515118.38845230057</v>
      </c>
      <c r="L49" s="371"/>
      <c r="M49" s="432">
        <v>-124468.92423307331</v>
      </c>
      <c r="N49" s="370">
        <v>575704.16035336372</v>
      </c>
      <c r="O49" s="409">
        <v>575704.16035336372</v>
      </c>
      <c r="P49" s="371"/>
      <c r="Q49" s="436">
        <v>1145575.8266478979</v>
      </c>
      <c r="R49" s="370">
        <v>1218794.1402655733</v>
      </c>
      <c r="S49" s="409">
        <v>1084497.7648883671</v>
      </c>
      <c r="T49" s="371"/>
      <c r="U49" s="439">
        <v>3791704.8815915631</v>
      </c>
      <c r="V49" s="370">
        <v>5431434.6750233155</v>
      </c>
      <c r="W49" s="409">
        <v>5333523.2181523331</v>
      </c>
      <c r="X49" s="333"/>
      <c r="Y49" s="444">
        <f t="shared" si="6"/>
        <v>494.09630025311986</v>
      </c>
      <c r="Z49" s="378">
        <f t="shared" si="6"/>
        <v>475.26270143705182</v>
      </c>
      <c r="AA49" s="415">
        <f t="shared" si="6"/>
        <v>481.50677000431494</v>
      </c>
      <c r="AB49" s="379"/>
      <c r="AC49" s="451">
        <f t="shared" si="7"/>
        <v>-71.684655310790419</v>
      </c>
      <c r="AD49" s="378">
        <f t="shared" si="7"/>
        <v>79.232858008653096</v>
      </c>
      <c r="AE49" s="415">
        <f t="shared" si="7"/>
        <v>78.536116550129677</v>
      </c>
      <c r="AF49" s="379"/>
      <c r="AG49" s="451">
        <f t="shared" si="8"/>
        <v>-18.976814184033131</v>
      </c>
      <c r="AH49" s="378">
        <f t="shared" si="8"/>
        <v>87.773160596640295</v>
      </c>
      <c r="AI49" s="415">
        <f t="shared" si="8"/>
        <v>87.773160596640295</v>
      </c>
      <c r="AJ49" s="379"/>
      <c r="AK49" s="451">
        <f t="shared" si="9"/>
        <v>174.65708593503552</v>
      </c>
      <c r="AL49" s="378">
        <f t="shared" si="9"/>
        <v>185.82011591181174</v>
      </c>
      <c r="AM49" s="415">
        <f t="shared" si="9"/>
        <v>165.34498626137631</v>
      </c>
      <c r="AN49" s="379"/>
      <c r="AO49" s="455">
        <f t="shared" si="10"/>
        <v>578.09191669333177</v>
      </c>
      <c r="AP49" s="380">
        <f t="shared" si="10"/>
        <v>828.08883595415693</v>
      </c>
      <c r="AQ49" s="420">
        <f t="shared" si="10"/>
        <v>813.16103341246117</v>
      </c>
    </row>
    <row r="50" spans="1:43" s="10" customFormat="1" ht="14.4" x14ac:dyDescent="0.3">
      <c r="A50" s="251">
        <v>143</v>
      </c>
      <c r="B50" s="349" t="s">
        <v>49</v>
      </c>
      <c r="C50" s="360">
        <v>6877</v>
      </c>
      <c r="D50" s="350"/>
      <c r="E50" s="427">
        <v>3166041.7107111011</v>
      </c>
      <c r="F50" s="370">
        <v>3126756.3118771845</v>
      </c>
      <c r="G50" s="409">
        <v>3171007.2855430669</v>
      </c>
      <c r="H50" s="360"/>
      <c r="I50" s="432">
        <v>212147.98602903739</v>
      </c>
      <c r="J50" s="370">
        <v>585718.10002620367</v>
      </c>
      <c r="K50" s="409">
        <v>580981.93091875606</v>
      </c>
      <c r="L50" s="371"/>
      <c r="M50" s="432">
        <v>511004.9922880067</v>
      </c>
      <c r="N50" s="370">
        <v>770308.01447047049</v>
      </c>
      <c r="O50" s="409">
        <v>770308.01447047049</v>
      </c>
      <c r="P50" s="371"/>
      <c r="Q50" s="436">
        <v>1295501.878206668</v>
      </c>
      <c r="R50" s="370">
        <v>1365389.1197321787</v>
      </c>
      <c r="S50" s="409">
        <v>1218997.3499389589</v>
      </c>
      <c r="T50" s="371"/>
      <c r="U50" s="439">
        <v>5184696.5672348123</v>
      </c>
      <c r="V50" s="370">
        <v>5848171.5461060377</v>
      </c>
      <c r="W50" s="409">
        <v>5741294.5808712523</v>
      </c>
      <c r="X50" s="333"/>
      <c r="Y50" s="444">
        <f t="shared" si="6"/>
        <v>460.38122883686214</v>
      </c>
      <c r="Z50" s="378">
        <f t="shared" si="6"/>
        <v>454.668650847344</v>
      </c>
      <c r="AA50" s="415">
        <f t="shared" si="6"/>
        <v>461.10328421449282</v>
      </c>
      <c r="AB50" s="379"/>
      <c r="AC50" s="451">
        <f t="shared" si="7"/>
        <v>30.848914647235333</v>
      </c>
      <c r="AD50" s="378">
        <f t="shared" si="7"/>
        <v>85.170583106907614</v>
      </c>
      <c r="AE50" s="415">
        <f t="shared" si="7"/>
        <v>84.481886130399317</v>
      </c>
      <c r="AF50" s="379"/>
      <c r="AG50" s="451">
        <f t="shared" si="8"/>
        <v>74.306382476080657</v>
      </c>
      <c r="AH50" s="378">
        <f t="shared" si="8"/>
        <v>112.0122167326553</v>
      </c>
      <c r="AI50" s="415">
        <f t="shared" si="8"/>
        <v>112.0122167326553</v>
      </c>
      <c r="AJ50" s="379"/>
      <c r="AK50" s="451">
        <f t="shared" si="9"/>
        <v>188.3818348417432</v>
      </c>
      <c r="AL50" s="378">
        <f t="shared" si="9"/>
        <v>198.54429543873474</v>
      </c>
      <c r="AM50" s="415">
        <f t="shared" si="9"/>
        <v>177.25713973229009</v>
      </c>
      <c r="AN50" s="379"/>
      <c r="AO50" s="455">
        <f t="shared" si="10"/>
        <v>753.91836080192127</v>
      </c>
      <c r="AP50" s="380">
        <f t="shared" si="10"/>
        <v>850.39574612564161</v>
      </c>
      <c r="AQ50" s="420">
        <f t="shared" si="10"/>
        <v>834.85452680983747</v>
      </c>
    </row>
    <row r="51" spans="1:43" s="10" customFormat="1" ht="14.4" x14ac:dyDescent="0.3">
      <c r="A51" s="251">
        <v>145</v>
      </c>
      <c r="B51" s="349" t="s">
        <v>50</v>
      </c>
      <c r="C51" s="360">
        <v>12366</v>
      </c>
      <c r="D51" s="350"/>
      <c r="E51" s="427">
        <v>12151651.162084691</v>
      </c>
      <c r="F51" s="370">
        <v>12336303.728114922</v>
      </c>
      <c r="G51" s="409">
        <v>11590167.40970983</v>
      </c>
      <c r="H51" s="360"/>
      <c r="I51" s="432">
        <v>1584963.4312574198</v>
      </c>
      <c r="J51" s="370">
        <v>1997058.5043397539</v>
      </c>
      <c r="K51" s="409">
        <v>1988578.0990081255</v>
      </c>
      <c r="L51" s="371"/>
      <c r="M51" s="432">
        <v>22192.390149493018</v>
      </c>
      <c r="N51" s="370">
        <v>355379.95694198675</v>
      </c>
      <c r="O51" s="409">
        <v>355379.95694198675</v>
      </c>
      <c r="P51" s="371"/>
      <c r="Q51" s="436">
        <v>2058360.6524661272</v>
      </c>
      <c r="R51" s="370">
        <v>2115872.7413786873</v>
      </c>
      <c r="S51" s="409">
        <v>1917556.5378777171</v>
      </c>
      <c r="T51" s="371"/>
      <c r="U51" s="439">
        <v>15817167.635957731</v>
      </c>
      <c r="V51" s="370">
        <v>16804614.930775348</v>
      </c>
      <c r="W51" s="409">
        <v>15851682.003537659</v>
      </c>
      <c r="X51" s="333"/>
      <c r="Y51" s="444">
        <f t="shared" si="6"/>
        <v>982.66627543948664</v>
      </c>
      <c r="Z51" s="378">
        <f t="shared" si="6"/>
        <v>997.59855475617996</v>
      </c>
      <c r="AA51" s="415">
        <f t="shared" si="6"/>
        <v>937.2608288621891</v>
      </c>
      <c r="AB51" s="379"/>
      <c r="AC51" s="451">
        <f t="shared" si="7"/>
        <v>128.17106835334141</v>
      </c>
      <c r="AD51" s="378">
        <f t="shared" si="7"/>
        <v>161.49591657284117</v>
      </c>
      <c r="AE51" s="415">
        <f t="shared" si="7"/>
        <v>160.81013254149485</v>
      </c>
      <c r="AF51" s="379"/>
      <c r="AG51" s="451">
        <f t="shared" si="8"/>
        <v>1.7946296417186656</v>
      </c>
      <c r="AH51" s="378">
        <f t="shared" si="8"/>
        <v>28.738472985766354</v>
      </c>
      <c r="AI51" s="415">
        <f t="shared" si="8"/>
        <v>28.738472985766354</v>
      </c>
      <c r="AJ51" s="379"/>
      <c r="AK51" s="451">
        <f t="shared" si="9"/>
        <v>166.45323083180716</v>
      </c>
      <c r="AL51" s="378">
        <f t="shared" si="9"/>
        <v>171.1040547775099</v>
      </c>
      <c r="AM51" s="415">
        <f t="shared" si="9"/>
        <v>155.06683955019545</v>
      </c>
      <c r="AN51" s="379"/>
      <c r="AO51" s="455">
        <f t="shared" si="10"/>
        <v>1279.0852042663537</v>
      </c>
      <c r="AP51" s="380">
        <f t="shared" si="10"/>
        <v>1358.9369990922974</v>
      </c>
      <c r="AQ51" s="420">
        <f t="shared" si="10"/>
        <v>1281.8762739396457</v>
      </c>
    </row>
    <row r="52" spans="1:43" s="10" customFormat="1" ht="14.4" x14ac:dyDescent="0.3">
      <c r="A52" s="251">
        <v>146</v>
      </c>
      <c r="B52" s="349" t="s">
        <v>51</v>
      </c>
      <c r="C52" s="360">
        <v>4643</v>
      </c>
      <c r="D52" s="350"/>
      <c r="E52" s="427">
        <v>2275593.521398271</v>
      </c>
      <c r="F52" s="370">
        <v>2544087.0321224183</v>
      </c>
      <c r="G52" s="409">
        <v>2640651.1708753444</v>
      </c>
      <c r="H52" s="360"/>
      <c r="I52" s="432">
        <v>1608837.3784470616</v>
      </c>
      <c r="J52" s="370">
        <v>2303065.7991739567</v>
      </c>
      <c r="K52" s="409">
        <v>2299789.9373779665</v>
      </c>
      <c r="L52" s="371"/>
      <c r="M52" s="432">
        <v>817470.9367858331</v>
      </c>
      <c r="N52" s="370">
        <v>1321689.3403647384</v>
      </c>
      <c r="O52" s="409">
        <v>1321689.3403647384</v>
      </c>
      <c r="P52" s="371"/>
      <c r="Q52" s="436">
        <v>999512.34917580907</v>
      </c>
      <c r="R52" s="370">
        <v>1068311.7592693297</v>
      </c>
      <c r="S52" s="409">
        <v>963588.98964841338</v>
      </c>
      <c r="T52" s="371"/>
      <c r="U52" s="439">
        <v>5701414.1858069748</v>
      </c>
      <c r="V52" s="370">
        <v>7237153.9309304422</v>
      </c>
      <c r="W52" s="409">
        <v>7225719.4382664636</v>
      </c>
      <c r="X52" s="333"/>
      <c r="Y52" s="444">
        <f t="shared" si="6"/>
        <v>490.11275498562804</v>
      </c>
      <c r="Z52" s="378">
        <f t="shared" si="6"/>
        <v>547.94034721568346</v>
      </c>
      <c r="AA52" s="415">
        <f t="shared" si="6"/>
        <v>568.73813716893051</v>
      </c>
      <c r="AB52" s="379"/>
      <c r="AC52" s="451">
        <f t="shared" si="7"/>
        <v>346.5081581837307</v>
      </c>
      <c r="AD52" s="378">
        <f t="shared" si="7"/>
        <v>496.02967890888578</v>
      </c>
      <c r="AE52" s="415">
        <f t="shared" si="7"/>
        <v>495.32413038508861</v>
      </c>
      <c r="AF52" s="379"/>
      <c r="AG52" s="451">
        <f t="shared" si="8"/>
        <v>176.06524591553588</v>
      </c>
      <c r="AH52" s="378">
        <f t="shared" si="8"/>
        <v>284.66279137728588</v>
      </c>
      <c r="AI52" s="415">
        <f t="shared" si="8"/>
        <v>284.66279137728588</v>
      </c>
      <c r="AJ52" s="379"/>
      <c r="AK52" s="451">
        <f t="shared" si="9"/>
        <v>215.27295911604762</v>
      </c>
      <c r="AL52" s="378">
        <f t="shared" si="9"/>
        <v>230.09083766300446</v>
      </c>
      <c r="AM52" s="415">
        <f t="shared" si="9"/>
        <v>207.53585820555963</v>
      </c>
      <c r="AN52" s="379"/>
      <c r="AO52" s="455">
        <f t="shared" si="10"/>
        <v>1227.9591182009422</v>
      </c>
      <c r="AP52" s="380">
        <f t="shared" si="10"/>
        <v>1558.7236551648593</v>
      </c>
      <c r="AQ52" s="420">
        <f t="shared" si="10"/>
        <v>1556.2609171368649</v>
      </c>
    </row>
    <row r="53" spans="1:43" s="10" customFormat="1" ht="14.4" x14ac:dyDescent="0.3">
      <c r="A53" s="251">
        <v>148</v>
      </c>
      <c r="B53" s="349" t="s">
        <v>52</v>
      </c>
      <c r="C53" s="360">
        <v>7008</v>
      </c>
      <c r="D53" s="350"/>
      <c r="E53" s="427">
        <v>7760178.8255794002</v>
      </c>
      <c r="F53" s="370">
        <v>7964704.7060871879</v>
      </c>
      <c r="G53" s="409">
        <v>7566384.3867878653</v>
      </c>
      <c r="H53" s="360"/>
      <c r="I53" s="432">
        <v>-329589.26964456675</v>
      </c>
      <c r="J53" s="370">
        <v>-640852.08751279349</v>
      </c>
      <c r="K53" s="409">
        <v>-645585.49741889688</v>
      </c>
      <c r="L53" s="371"/>
      <c r="M53" s="432">
        <v>1783305.7214017527</v>
      </c>
      <c r="N53" s="370">
        <v>1551005.5586128363</v>
      </c>
      <c r="O53" s="409">
        <v>1551005.5586128363</v>
      </c>
      <c r="P53" s="371"/>
      <c r="Q53" s="436">
        <v>1129357.6037055166</v>
      </c>
      <c r="R53" s="370">
        <v>1183842.2480423027</v>
      </c>
      <c r="S53" s="409">
        <v>1058253.6171378666</v>
      </c>
      <c r="T53" s="371"/>
      <c r="U53" s="439">
        <v>10343252.881042102</v>
      </c>
      <c r="V53" s="370">
        <v>10058700.425229535</v>
      </c>
      <c r="W53" s="409">
        <v>9530058.0651196707</v>
      </c>
      <c r="X53" s="333"/>
      <c r="Y53" s="444">
        <f t="shared" si="6"/>
        <v>1107.3314534217182</v>
      </c>
      <c r="Z53" s="378">
        <f t="shared" si="6"/>
        <v>1136.5160824896102</v>
      </c>
      <c r="AA53" s="415">
        <f t="shared" si="6"/>
        <v>1079.6781373841131</v>
      </c>
      <c r="AB53" s="379"/>
      <c r="AC53" s="451">
        <f t="shared" si="7"/>
        <v>-47.030432312295481</v>
      </c>
      <c r="AD53" s="378">
        <f t="shared" si="7"/>
        <v>-91.445788743263904</v>
      </c>
      <c r="AE53" s="415">
        <f t="shared" si="7"/>
        <v>-92.121218238997841</v>
      </c>
      <c r="AF53" s="379"/>
      <c r="AG53" s="451">
        <f t="shared" si="8"/>
        <v>254.46714061098069</v>
      </c>
      <c r="AH53" s="378">
        <f t="shared" si="8"/>
        <v>221.31928633174033</v>
      </c>
      <c r="AI53" s="415">
        <f t="shared" si="8"/>
        <v>221.31928633174033</v>
      </c>
      <c r="AJ53" s="379"/>
      <c r="AK53" s="451">
        <f t="shared" si="9"/>
        <v>161.15262609953146</v>
      </c>
      <c r="AL53" s="378">
        <f t="shared" si="9"/>
        <v>168.92726142156147</v>
      </c>
      <c r="AM53" s="415">
        <f t="shared" si="9"/>
        <v>151.00650929478689</v>
      </c>
      <c r="AN53" s="379"/>
      <c r="AO53" s="455">
        <f t="shared" si="10"/>
        <v>1475.9207878199347</v>
      </c>
      <c r="AP53" s="380">
        <f t="shared" si="10"/>
        <v>1435.3168414996483</v>
      </c>
      <c r="AQ53" s="420">
        <f t="shared" si="10"/>
        <v>1359.8827147716424</v>
      </c>
    </row>
    <row r="54" spans="1:43" s="10" customFormat="1" ht="14.4" x14ac:dyDescent="0.3">
      <c r="A54" s="251">
        <v>149</v>
      </c>
      <c r="B54" s="349" t="s">
        <v>53</v>
      </c>
      <c r="C54" s="360">
        <v>5353</v>
      </c>
      <c r="D54" s="350"/>
      <c r="E54" s="427">
        <v>2140206.2093644077</v>
      </c>
      <c r="F54" s="370">
        <v>2111192.489127073</v>
      </c>
      <c r="G54" s="409">
        <v>2333044.2971651005</v>
      </c>
      <c r="H54" s="360"/>
      <c r="I54" s="432">
        <v>245242.1245304452</v>
      </c>
      <c r="J54" s="370">
        <v>875395.20598057832</v>
      </c>
      <c r="K54" s="409">
        <v>871724.77839235682</v>
      </c>
      <c r="L54" s="371"/>
      <c r="M54" s="432">
        <v>238960.76536673616</v>
      </c>
      <c r="N54" s="370">
        <v>600982.92651467014</v>
      </c>
      <c r="O54" s="409">
        <v>600982.92651467014</v>
      </c>
      <c r="P54" s="371"/>
      <c r="Q54" s="436">
        <v>815423.81346971204</v>
      </c>
      <c r="R54" s="370">
        <v>818937.96859827987</v>
      </c>
      <c r="S54" s="409">
        <v>740261.61778198206</v>
      </c>
      <c r="T54" s="371"/>
      <c r="U54" s="439">
        <v>3439832.9127313015</v>
      </c>
      <c r="V54" s="370">
        <v>4406508.5902206013</v>
      </c>
      <c r="W54" s="409">
        <v>4546013.6198541094</v>
      </c>
      <c r="X54" s="333"/>
      <c r="Y54" s="444">
        <f t="shared" si="6"/>
        <v>399.81434884446247</v>
      </c>
      <c r="Z54" s="378">
        <f t="shared" si="6"/>
        <v>394.3942628670041</v>
      </c>
      <c r="AA54" s="415">
        <f t="shared" si="6"/>
        <v>435.83865069402214</v>
      </c>
      <c r="AB54" s="379"/>
      <c r="AC54" s="451">
        <f t="shared" si="7"/>
        <v>45.81395937426587</v>
      </c>
      <c r="AD54" s="378">
        <f t="shared" si="7"/>
        <v>163.53357107800829</v>
      </c>
      <c r="AE54" s="415">
        <f t="shared" si="7"/>
        <v>162.84789433819481</v>
      </c>
      <c r="AF54" s="379"/>
      <c r="AG54" s="451">
        <f t="shared" si="8"/>
        <v>44.640531546186466</v>
      </c>
      <c r="AH54" s="378">
        <f t="shared" si="8"/>
        <v>112.27030198293856</v>
      </c>
      <c r="AI54" s="415">
        <f t="shared" si="8"/>
        <v>112.27030198293856</v>
      </c>
      <c r="AJ54" s="379"/>
      <c r="AK54" s="451">
        <f t="shared" si="9"/>
        <v>152.33024723887763</v>
      </c>
      <c r="AL54" s="378">
        <f t="shared" si="9"/>
        <v>152.98673054329905</v>
      </c>
      <c r="AM54" s="415">
        <f t="shared" si="9"/>
        <v>138.28911223276333</v>
      </c>
      <c r="AN54" s="379"/>
      <c r="AO54" s="455">
        <f t="shared" si="10"/>
        <v>642.59908700379253</v>
      </c>
      <c r="AP54" s="380">
        <f t="shared" si="10"/>
        <v>823.18486647124996</v>
      </c>
      <c r="AQ54" s="420">
        <f t="shared" si="10"/>
        <v>849.24595924791879</v>
      </c>
    </row>
    <row r="55" spans="1:43" s="10" customFormat="1" ht="14.4" x14ac:dyDescent="0.3">
      <c r="A55" s="251">
        <v>151</v>
      </c>
      <c r="B55" s="349" t="s">
        <v>54</v>
      </c>
      <c r="C55" s="360">
        <v>1891</v>
      </c>
      <c r="D55" s="350"/>
      <c r="E55" s="427">
        <v>994971.43509647658</v>
      </c>
      <c r="F55" s="370">
        <v>1092111.8189309598</v>
      </c>
      <c r="G55" s="409">
        <v>1143705.7807083062</v>
      </c>
      <c r="H55" s="360"/>
      <c r="I55" s="432">
        <v>111084.82485202957</v>
      </c>
      <c r="J55" s="370">
        <v>164659.99862689117</v>
      </c>
      <c r="K55" s="409">
        <v>163332.13297995896</v>
      </c>
      <c r="L55" s="371"/>
      <c r="M55" s="432">
        <v>-72973.60970174204</v>
      </c>
      <c r="N55" s="370">
        <v>-12987.549585605449</v>
      </c>
      <c r="O55" s="409">
        <v>-12987.549585605449</v>
      </c>
      <c r="P55" s="371"/>
      <c r="Q55" s="436">
        <v>473287.07408532937</v>
      </c>
      <c r="R55" s="370">
        <v>502294.48299831175</v>
      </c>
      <c r="S55" s="409">
        <v>459918.58316503279</v>
      </c>
      <c r="T55" s="371"/>
      <c r="U55" s="439">
        <v>1506369.7243320935</v>
      </c>
      <c r="V55" s="370">
        <v>1746078.7509705573</v>
      </c>
      <c r="W55" s="409">
        <v>1753968.9472676925</v>
      </c>
      <c r="X55" s="333"/>
      <c r="Y55" s="444">
        <f t="shared" si="6"/>
        <v>526.16152041061696</v>
      </c>
      <c r="Z55" s="378">
        <f t="shared" si="6"/>
        <v>577.53136908035947</v>
      </c>
      <c r="AA55" s="415">
        <f t="shared" si="6"/>
        <v>604.81532559931588</v>
      </c>
      <c r="AB55" s="379"/>
      <c r="AC55" s="451">
        <f t="shared" si="7"/>
        <v>58.743958144912519</v>
      </c>
      <c r="AD55" s="378">
        <f t="shared" si="7"/>
        <v>87.075620638229069</v>
      </c>
      <c r="AE55" s="415">
        <f t="shared" si="7"/>
        <v>86.373417757778398</v>
      </c>
      <c r="AF55" s="379"/>
      <c r="AG55" s="451">
        <f t="shared" si="8"/>
        <v>-38.589957536616623</v>
      </c>
      <c r="AH55" s="378">
        <f t="shared" si="8"/>
        <v>-6.8680854498177943</v>
      </c>
      <c r="AI55" s="415">
        <f t="shared" si="8"/>
        <v>-6.8680854498177943</v>
      </c>
      <c r="AJ55" s="379"/>
      <c r="AK55" s="451">
        <f t="shared" si="9"/>
        <v>250.28401590974582</v>
      </c>
      <c r="AL55" s="378">
        <f t="shared" si="9"/>
        <v>265.62373505992161</v>
      </c>
      <c r="AM55" s="415">
        <f t="shared" si="9"/>
        <v>243.21448078531611</v>
      </c>
      <c r="AN55" s="379"/>
      <c r="AO55" s="455">
        <f t="shared" si="10"/>
        <v>796.59953692865861</v>
      </c>
      <c r="AP55" s="380">
        <f t="shared" si="10"/>
        <v>923.36263932869235</v>
      </c>
      <c r="AQ55" s="420">
        <f t="shared" si="10"/>
        <v>927.53513869259257</v>
      </c>
    </row>
    <row r="56" spans="1:43" s="10" customFormat="1" ht="14.4" x14ac:dyDescent="0.3">
      <c r="A56" s="251">
        <v>152</v>
      </c>
      <c r="B56" s="349" t="s">
        <v>55</v>
      </c>
      <c r="C56" s="360">
        <v>4480</v>
      </c>
      <c r="D56" s="350"/>
      <c r="E56" s="427">
        <v>3662642.294044774</v>
      </c>
      <c r="F56" s="370">
        <v>3637972.7789516263</v>
      </c>
      <c r="G56" s="409">
        <v>3624114.7558825375</v>
      </c>
      <c r="H56" s="360"/>
      <c r="I56" s="432">
        <v>112101.51861548294</v>
      </c>
      <c r="J56" s="370">
        <v>1035449.470231561</v>
      </c>
      <c r="K56" s="409">
        <v>1032365.372928998</v>
      </c>
      <c r="L56" s="371"/>
      <c r="M56" s="432">
        <v>-298379.37544949498</v>
      </c>
      <c r="N56" s="370">
        <v>321892.84891217656</v>
      </c>
      <c r="O56" s="409">
        <v>321892.84891217656</v>
      </c>
      <c r="P56" s="371"/>
      <c r="Q56" s="436">
        <v>896828.63545035035</v>
      </c>
      <c r="R56" s="370">
        <v>924299.40460042306</v>
      </c>
      <c r="S56" s="409">
        <v>841038.12877833401</v>
      </c>
      <c r="T56" s="371"/>
      <c r="U56" s="439">
        <v>4373193.0726611121</v>
      </c>
      <c r="V56" s="370">
        <v>5919614.5026957877</v>
      </c>
      <c r="W56" s="409">
        <v>5819411.1065020459</v>
      </c>
      <c r="X56" s="333"/>
      <c r="Y56" s="444">
        <f t="shared" si="6"/>
        <v>817.55408349213701</v>
      </c>
      <c r="Z56" s="378">
        <f t="shared" si="6"/>
        <v>812.04749530170227</v>
      </c>
      <c r="AA56" s="415">
        <f t="shared" si="6"/>
        <v>808.95418658092353</v>
      </c>
      <c r="AB56" s="379"/>
      <c r="AC56" s="451">
        <f t="shared" si="7"/>
        <v>25.022660405241727</v>
      </c>
      <c r="AD56" s="378">
        <f t="shared" si="7"/>
        <v>231.12711389097345</v>
      </c>
      <c r="AE56" s="415">
        <f t="shared" si="7"/>
        <v>230.43869931450848</v>
      </c>
      <c r="AF56" s="379"/>
      <c r="AG56" s="451">
        <f t="shared" si="8"/>
        <v>-66.602539162833708</v>
      </c>
      <c r="AH56" s="378">
        <f t="shared" si="8"/>
        <v>71.851082346467976</v>
      </c>
      <c r="AI56" s="415">
        <f t="shared" si="8"/>
        <v>71.851082346467976</v>
      </c>
      <c r="AJ56" s="379"/>
      <c r="AK56" s="451">
        <f t="shared" si="9"/>
        <v>200.18496327016749</v>
      </c>
      <c r="AL56" s="378">
        <f t="shared" si="9"/>
        <v>206.316831384023</v>
      </c>
      <c r="AM56" s="415">
        <f t="shared" si="9"/>
        <v>187.73172517373527</v>
      </c>
      <c r="AN56" s="379"/>
      <c r="AO56" s="455">
        <f t="shared" si="10"/>
        <v>976.15916800471257</v>
      </c>
      <c r="AP56" s="380">
        <f t="shared" si="10"/>
        <v>1321.3425229231668</v>
      </c>
      <c r="AQ56" s="420">
        <f t="shared" si="10"/>
        <v>1298.9756934156353</v>
      </c>
    </row>
    <row r="57" spans="1:43" s="10" customFormat="1" ht="14.4" x14ac:dyDescent="0.3">
      <c r="A57" s="251">
        <v>153</v>
      </c>
      <c r="B57" s="349" t="s">
        <v>56</v>
      </c>
      <c r="C57" s="360">
        <v>25655</v>
      </c>
      <c r="D57" s="350"/>
      <c r="E57" s="427">
        <v>6604315.5872197077</v>
      </c>
      <c r="F57" s="370">
        <v>7037773.2922958052</v>
      </c>
      <c r="G57" s="409">
        <v>7333162.2690492775</v>
      </c>
      <c r="H57" s="360"/>
      <c r="I57" s="432">
        <v>7462319.6899723699</v>
      </c>
      <c r="J57" s="370">
        <v>3717334.0943881203</v>
      </c>
      <c r="K57" s="409">
        <v>3699347.5506251291</v>
      </c>
      <c r="L57" s="371"/>
      <c r="M57" s="432">
        <v>5945910.1393650733</v>
      </c>
      <c r="N57" s="370">
        <v>3434835.5573704545</v>
      </c>
      <c r="O57" s="409">
        <v>3434835.5573704545</v>
      </c>
      <c r="P57" s="371"/>
      <c r="Q57" s="436">
        <v>3725437.1576379002</v>
      </c>
      <c r="R57" s="370">
        <v>4038874.1470493134</v>
      </c>
      <c r="S57" s="409">
        <v>3559913.085643325</v>
      </c>
      <c r="T57" s="371"/>
      <c r="U57" s="439">
        <v>23737982.574195053</v>
      </c>
      <c r="V57" s="370">
        <v>18228817.091103695</v>
      </c>
      <c r="W57" s="409">
        <v>18027258.462688185</v>
      </c>
      <c r="X57" s="333"/>
      <c r="Y57" s="444">
        <f t="shared" si="6"/>
        <v>257.4280096363168</v>
      </c>
      <c r="Z57" s="378">
        <f t="shared" si="6"/>
        <v>274.32365200919139</v>
      </c>
      <c r="AA57" s="415">
        <f t="shared" si="6"/>
        <v>285.83754702979058</v>
      </c>
      <c r="AB57" s="379"/>
      <c r="AC57" s="451">
        <f t="shared" si="7"/>
        <v>290.87194270015084</v>
      </c>
      <c r="AD57" s="378">
        <f t="shared" si="7"/>
        <v>144.89706078300995</v>
      </c>
      <c r="AE57" s="415">
        <f t="shared" si="7"/>
        <v>144.1959676719988</v>
      </c>
      <c r="AF57" s="379"/>
      <c r="AG57" s="451">
        <f t="shared" si="8"/>
        <v>231.7641839549824</v>
      </c>
      <c r="AH57" s="378">
        <f t="shared" si="8"/>
        <v>133.88561907505184</v>
      </c>
      <c r="AI57" s="415">
        <f t="shared" si="8"/>
        <v>133.88561907505184</v>
      </c>
      <c r="AJ57" s="379"/>
      <c r="AK57" s="451">
        <f t="shared" si="9"/>
        <v>145.21290811295654</v>
      </c>
      <c r="AL57" s="378">
        <f t="shared" si="9"/>
        <v>157.43029222566022</v>
      </c>
      <c r="AM57" s="415">
        <f t="shared" si="9"/>
        <v>138.76098560293607</v>
      </c>
      <c r="AN57" s="379"/>
      <c r="AO57" s="455">
        <f t="shared" si="10"/>
        <v>925.27704440440664</v>
      </c>
      <c r="AP57" s="380">
        <f t="shared" si="10"/>
        <v>710.53662409291348</v>
      </c>
      <c r="AQ57" s="420">
        <f t="shared" si="10"/>
        <v>702.68011937977724</v>
      </c>
    </row>
    <row r="58" spans="1:43" s="10" customFormat="1" ht="14.4" x14ac:dyDescent="0.3">
      <c r="A58" s="251">
        <v>165</v>
      </c>
      <c r="B58" s="349" t="s">
        <v>57</v>
      </c>
      <c r="C58" s="360">
        <v>16340</v>
      </c>
      <c r="D58" s="350"/>
      <c r="E58" s="427">
        <v>9310413.8685923535</v>
      </c>
      <c r="F58" s="370">
        <v>8458311.7918212302</v>
      </c>
      <c r="G58" s="409">
        <v>8763810.5146416221</v>
      </c>
      <c r="H58" s="360"/>
      <c r="I58" s="432">
        <v>997757.58331705444</v>
      </c>
      <c r="J58" s="370">
        <v>564546.96696031315</v>
      </c>
      <c r="K58" s="409">
        <v>553346.67890356586</v>
      </c>
      <c r="L58" s="371"/>
      <c r="M58" s="432">
        <v>235673.72782650596</v>
      </c>
      <c r="N58" s="370">
        <v>-26461.11048389964</v>
      </c>
      <c r="O58" s="409">
        <v>-26461.11048389964</v>
      </c>
      <c r="P58" s="371"/>
      <c r="Q58" s="436">
        <v>2406456.3966076891</v>
      </c>
      <c r="R58" s="370">
        <v>2476695.6410803786</v>
      </c>
      <c r="S58" s="409">
        <v>2198653.0131096039</v>
      </c>
      <c r="T58" s="371"/>
      <c r="U58" s="439">
        <v>12950301.576343603</v>
      </c>
      <c r="V58" s="370">
        <v>11473093.289378023</v>
      </c>
      <c r="W58" s="409">
        <v>11489349.096170893</v>
      </c>
      <c r="X58" s="333"/>
      <c r="Y58" s="444">
        <f t="shared" si="6"/>
        <v>569.79277041568866</v>
      </c>
      <c r="Z58" s="378">
        <f t="shared" si="6"/>
        <v>517.64454050313532</v>
      </c>
      <c r="AA58" s="415">
        <f t="shared" si="6"/>
        <v>536.34091276876507</v>
      </c>
      <c r="AB58" s="379"/>
      <c r="AC58" s="451">
        <f t="shared" si="7"/>
        <v>61.062275600798927</v>
      </c>
      <c r="AD58" s="378">
        <f t="shared" si="7"/>
        <v>34.549997977987339</v>
      </c>
      <c r="AE58" s="415">
        <f t="shared" si="7"/>
        <v>33.864545832531569</v>
      </c>
      <c r="AF58" s="379"/>
      <c r="AG58" s="451">
        <f t="shared" si="8"/>
        <v>14.423116758048101</v>
      </c>
      <c r="AH58" s="378">
        <f t="shared" si="8"/>
        <v>-1.619407006358607</v>
      </c>
      <c r="AI58" s="415">
        <f t="shared" si="8"/>
        <v>-1.619407006358607</v>
      </c>
      <c r="AJ58" s="379"/>
      <c r="AK58" s="451">
        <f t="shared" si="9"/>
        <v>147.27395328076432</v>
      </c>
      <c r="AL58" s="378">
        <f t="shared" si="9"/>
        <v>151.57256065363393</v>
      </c>
      <c r="AM58" s="415">
        <f t="shared" si="9"/>
        <v>134.55648795040415</v>
      </c>
      <c r="AN58" s="379"/>
      <c r="AO58" s="455">
        <f t="shared" si="10"/>
        <v>792.55211605530008</v>
      </c>
      <c r="AP58" s="380">
        <f t="shared" si="10"/>
        <v>702.14769212839792</v>
      </c>
      <c r="AQ58" s="420">
        <f t="shared" si="10"/>
        <v>703.14253954534229</v>
      </c>
    </row>
    <row r="59" spans="1:43" s="10" customFormat="1" ht="14.4" x14ac:dyDescent="0.3">
      <c r="A59" s="251">
        <v>167</v>
      </c>
      <c r="B59" s="349" t="s">
        <v>58</v>
      </c>
      <c r="C59" s="360">
        <v>77261</v>
      </c>
      <c r="D59" s="350"/>
      <c r="E59" s="427">
        <v>30077175.439783931</v>
      </c>
      <c r="F59" s="370">
        <v>29542837.742486596</v>
      </c>
      <c r="G59" s="409">
        <v>29470370.159745127</v>
      </c>
      <c r="H59" s="360"/>
      <c r="I59" s="432">
        <v>8126809.5509918388</v>
      </c>
      <c r="J59" s="370">
        <v>2367918.3568703006</v>
      </c>
      <c r="K59" s="409">
        <v>2314848.568014856</v>
      </c>
      <c r="L59" s="371"/>
      <c r="M59" s="432">
        <v>7711151.5837480389</v>
      </c>
      <c r="N59" s="370">
        <v>3888480.1326970849</v>
      </c>
      <c r="O59" s="409">
        <v>3888480.1326970849</v>
      </c>
      <c r="P59" s="371"/>
      <c r="Q59" s="436">
        <v>12089788.480861571</v>
      </c>
      <c r="R59" s="370">
        <v>12933985.658118516</v>
      </c>
      <c r="S59" s="409">
        <v>11435965.920833342</v>
      </c>
      <c r="T59" s="371"/>
      <c r="U59" s="439">
        <v>58004925.055385381</v>
      </c>
      <c r="V59" s="370">
        <v>48733221.890172496</v>
      </c>
      <c r="W59" s="409">
        <v>47109664.781290412</v>
      </c>
      <c r="X59" s="333"/>
      <c r="Y59" s="444">
        <f t="shared" si="6"/>
        <v>389.29311605834675</v>
      </c>
      <c r="Z59" s="378">
        <f t="shared" si="6"/>
        <v>382.37710801680794</v>
      </c>
      <c r="AA59" s="415">
        <f t="shared" si="6"/>
        <v>381.43914989121453</v>
      </c>
      <c r="AB59" s="379"/>
      <c r="AC59" s="451">
        <f t="shared" si="7"/>
        <v>105.18644013139668</v>
      </c>
      <c r="AD59" s="378">
        <f t="shared" si="7"/>
        <v>30.64830065453852</v>
      </c>
      <c r="AE59" s="415">
        <f t="shared" si="7"/>
        <v>29.961410906082705</v>
      </c>
      <c r="AF59" s="379"/>
      <c r="AG59" s="451">
        <f t="shared" si="8"/>
        <v>99.806520543974827</v>
      </c>
      <c r="AH59" s="378">
        <f t="shared" si="8"/>
        <v>50.329145787617101</v>
      </c>
      <c r="AI59" s="415">
        <f t="shared" si="8"/>
        <v>50.329145787617101</v>
      </c>
      <c r="AJ59" s="379"/>
      <c r="AK59" s="451">
        <f t="shared" si="9"/>
        <v>156.47983433894942</v>
      </c>
      <c r="AL59" s="378">
        <f t="shared" si="9"/>
        <v>167.40639725241087</v>
      </c>
      <c r="AM59" s="415">
        <f t="shared" si="9"/>
        <v>148.01731689770185</v>
      </c>
      <c r="AN59" s="379"/>
      <c r="AO59" s="455">
        <f t="shared" si="10"/>
        <v>750.76591107266768</v>
      </c>
      <c r="AP59" s="380">
        <f t="shared" si="10"/>
        <v>630.76095171137433</v>
      </c>
      <c r="AQ59" s="420">
        <f t="shared" si="10"/>
        <v>609.74702348261621</v>
      </c>
    </row>
    <row r="60" spans="1:43" s="10" customFormat="1" ht="14.4" x14ac:dyDescent="0.3">
      <c r="A60" s="251">
        <v>169</v>
      </c>
      <c r="B60" s="349" t="s">
        <v>59</v>
      </c>
      <c r="C60" s="360">
        <v>5046</v>
      </c>
      <c r="D60" s="350"/>
      <c r="E60" s="427">
        <v>2122692.9536462817</v>
      </c>
      <c r="F60" s="370">
        <v>1653520.5586245719</v>
      </c>
      <c r="G60" s="409">
        <v>2000109.4305884496</v>
      </c>
      <c r="H60" s="360"/>
      <c r="I60" s="432">
        <v>187663.49633967626</v>
      </c>
      <c r="J60" s="370">
        <v>633416.33278707764</v>
      </c>
      <c r="K60" s="409">
        <v>629925.25328623399</v>
      </c>
      <c r="L60" s="371"/>
      <c r="M60" s="432">
        <v>171890.24274198004</v>
      </c>
      <c r="N60" s="370">
        <v>520089.687896216</v>
      </c>
      <c r="O60" s="409">
        <v>520089.68789621594</v>
      </c>
      <c r="P60" s="371"/>
      <c r="Q60" s="436">
        <v>869672.01057616901</v>
      </c>
      <c r="R60" s="370">
        <v>901586.47221888066</v>
      </c>
      <c r="S60" s="409">
        <v>820425.68280817405</v>
      </c>
      <c r="T60" s="371"/>
      <c r="U60" s="439">
        <v>3351918.7033041073</v>
      </c>
      <c r="V60" s="370">
        <v>3708613.0515267458</v>
      </c>
      <c r="W60" s="409">
        <v>3970550.0545790736</v>
      </c>
      <c r="X60" s="333"/>
      <c r="Y60" s="444">
        <f t="shared" si="6"/>
        <v>420.66844107139946</v>
      </c>
      <c r="Z60" s="378">
        <f t="shared" si="6"/>
        <v>327.68936952528179</v>
      </c>
      <c r="AA60" s="415">
        <f t="shared" si="6"/>
        <v>396.37523396520999</v>
      </c>
      <c r="AB60" s="379"/>
      <c r="AC60" s="451">
        <f t="shared" si="7"/>
        <v>37.190546242504212</v>
      </c>
      <c r="AD60" s="378">
        <f t="shared" si="7"/>
        <v>125.52840522930592</v>
      </c>
      <c r="AE60" s="415">
        <f t="shared" si="7"/>
        <v>124.83655435716092</v>
      </c>
      <c r="AF60" s="379"/>
      <c r="AG60" s="451">
        <f t="shared" si="8"/>
        <v>34.064653734042814</v>
      </c>
      <c r="AH60" s="378">
        <f t="shared" si="8"/>
        <v>103.06969637261514</v>
      </c>
      <c r="AI60" s="415">
        <f t="shared" si="8"/>
        <v>103.06969637261513</v>
      </c>
      <c r="AJ60" s="379"/>
      <c r="AK60" s="451">
        <f t="shared" si="9"/>
        <v>172.3487932176316</v>
      </c>
      <c r="AL60" s="378">
        <f t="shared" si="9"/>
        <v>178.6734982597861</v>
      </c>
      <c r="AM60" s="415">
        <f t="shared" si="9"/>
        <v>162.58931486487793</v>
      </c>
      <c r="AN60" s="379"/>
      <c r="AO60" s="455">
        <f t="shared" si="10"/>
        <v>664.27243426557811</v>
      </c>
      <c r="AP60" s="380">
        <f t="shared" si="10"/>
        <v>734.96096938698884</v>
      </c>
      <c r="AQ60" s="420">
        <f t="shared" si="10"/>
        <v>786.87079955986394</v>
      </c>
    </row>
    <row r="61" spans="1:43" s="10" customFormat="1" ht="14.4" x14ac:dyDescent="0.3">
      <c r="A61" s="251">
        <v>171</v>
      </c>
      <c r="B61" s="349" t="s">
        <v>60</v>
      </c>
      <c r="C61" s="360">
        <v>4624</v>
      </c>
      <c r="D61" s="350"/>
      <c r="E61" s="427">
        <v>1829521.0898061802</v>
      </c>
      <c r="F61" s="370">
        <v>1384467.5156005572</v>
      </c>
      <c r="G61" s="409">
        <v>1754929.6374935976</v>
      </c>
      <c r="H61" s="360"/>
      <c r="I61" s="432">
        <v>4692.4158618473566</v>
      </c>
      <c r="J61" s="370">
        <v>910525.11658179318</v>
      </c>
      <c r="K61" s="409">
        <v>907290.64280596713</v>
      </c>
      <c r="L61" s="371"/>
      <c r="M61" s="432">
        <v>-175789.02529530803</v>
      </c>
      <c r="N61" s="370">
        <v>464258.70100740244</v>
      </c>
      <c r="O61" s="409">
        <v>464258.70100740244</v>
      </c>
      <c r="P61" s="371"/>
      <c r="Q61" s="436">
        <v>903371.90926261642</v>
      </c>
      <c r="R61" s="370">
        <v>956311.2863817797</v>
      </c>
      <c r="S61" s="409">
        <v>861741.25631486811</v>
      </c>
      <c r="T61" s="371"/>
      <c r="U61" s="439">
        <v>2561796.3896353357</v>
      </c>
      <c r="V61" s="370">
        <v>3715562.6195715326</v>
      </c>
      <c r="W61" s="409">
        <v>3988220.2376218354</v>
      </c>
      <c r="X61" s="333"/>
      <c r="Y61" s="444">
        <f t="shared" si="6"/>
        <v>395.65767513109432</v>
      </c>
      <c r="Z61" s="378">
        <f t="shared" si="6"/>
        <v>299.40906479250805</v>
      </c>
      <c r="AA61" s="415">
        <f t="shared" si="6"/>
        <v>379.52630568633168</v>
      </c>
      <c r="AB61" s="379"/>
      <c r="AC61" s="451">
        <f t="shared" si="7"/>
        <v>1.0147958178735632</v>
      </c>
      <c r="AD61" s="378">
        <f t="shared" si="7"/>
        <v>196.91287123308675</v>
      </c>
      <c r="AE61" s="415">
        <f t="shared" si="7"/>
        <v>196.21337430924893</v>
      </c>
      <c r="AF61" s="379"/>
      <c r="AG61" s="451">
        <f t="shared" si="8"/>
        <v>-38.016657719573537</v>
      </c>
      <c r="AH61" s="378">
        <f t="shared" si="8"/>
        <v>100.40196821094344</v>
      </c>
      <c r="AI61" s="415">
        <f t="shared" si="8"/>
        <v>100.40196821094344</v>
      </c>
      <c r="AJ61" s="379"/>
      <c r="AK61" s="451">
        <f t="shared" si="9"/>
        <v>195.36589733188072</v>
      </c>
      <c r="AL61" s="378">
        <f t="shared" si="9"/>
        <v>206.81472456353367</v>
      </c>
      <c r="AM61" s="415">
        <f t="shared" si="9"/>
        <v>186.36272844179675</v>
      </c>
      <c r="AN61" s="379"/>
      <c r="AO61" s="455">
        <f t="shared" si="10"/>
        <v>554.02171056127497</v>
      </c>
      <c r="AP61" s="380">
        <f t="shared" si="10"/>
        <v>803.53862880007193</v>
      </c>
      <c r="AQ61" s="420">
        <f t="shared" si="10"/>
        <v>862.50437664832077</v>
      </c>
    </row>
    <row r="62" spans="1:43" s="10" customFormat="1" ht="14.4" x14ac:dyDescent="0.3">
      <c r="A62" s="251">
        <v>172</v>
      </c>
      <c r="B62" s="349" t="s">
        <v>61</v>
      </c>
      <c r="C62" s="360">
        <v>4263</v>
      </c>
      <c r="D62" s="350"/>
      <c r="E62" s="427">
        <v>1750179.6778264167</v>
      </c>
      <c r="F62" s="370">
        <v>1589872.5459393603</v>
      </c>
      <c r="G62" s="409">
        <v>1678347.2251499891</v>
      </c>
      <c r="H62" s="360"/>
      <c r="I62" s="432">
        <v>-579647.53119679133</v>
      </c>
      <c r="J62" s="370">
        <v>-778404.49994884233</v>
      </c>
      <c r="K62" s="409">
        <v>-781368.57199292944</v>
      </c>
      <c r="L62" s="371"/>
      <c r="M62" s="432">
        <v>-551859.60109635885</v>
      </c>
      <c r="N62" s="370">
        <v>-677862.2067300264</v>
      </c>
      <c r="O62" s="409">
        <v>-677862.2067300264</v>
      </c>
      <c r="P62" s="371"/>
      <c r="Q62" s="436">
        <v>894398.51661006967</v>
      </c>
      <c r="R62" s="370">
        <v>966217.59746993473</v>
      </c>
      <c r="S62" s="409">
        <v>865373.8552133115</v>
      </c>
      <c r="T62" s="371"/>
      <c r="U62" s="439">
        <v>1513071.0621433363</v>
      </c>
      <c r="V62" s="370">
        <v>1099823.4367304263</v>
      </c>
      <c r="W62" s="409">
        <v>1084490.3016403448</v>
      </c>
      <c r="X62" s="333"/>
      <c r="Y62" s="444">
        <f t="shared" si="6"/>
        <v>410.55117941037219</v>
      </c>
      <c r="Z62" s="378">
        <f t="shared" si="6"/>
        <v>372.94687917883186</v>
      </c>
      <c r="AA62" s="415">
        <f t="shared" si="6"/>
        <v>393.70096766361462</v>
      </c>
      <c r="AB62" s="379"/>
      <c r="AC62" s="451">
        <f t="shared" si="7"/>
        <v>-135.9717408390315</v>
      </c>
      <c r="AD62" s="378">
        <f t="shared" si="7"/>
        <v>-182.59547265982695</v>
      </c>
      <c r="AE62" s="415">
        <f t="shared" si="7"/>
        <v>-183.29077457023914</v>
      </c>
      <c r="AF62" s="379"/>
      <c r="AG62" s="451">
        <f t="shared" si="8"/>
        <v>-129.45334297357704</v>
      </c>
      <c r="AH62" s="378">
        <f t="shared" si="8"/>
        <v>-159.01060444054102</v>
      </c>
      <c r="AI62" s="415">
        <f t="shared" si="8"/>
        <v>-159.01060444054102</v>
      </c>
      <c r="AJ62" s="379"/>
      <c r="AK62" s="451">
        <f t="shared" si="9"/>
        <v>209.8049534623668</v>
      </c>
      <c r="AL62" s="378">
        <f t="shared" si="9"/>
        <v>226.65202849400299</v>
      </c>
      <c r="AM62" s="415">
        <f t="shared" si="9"/>
        <v>202.99644738759361</v>
      </c>
      <c r="AN62" s="379"/>
      <c r="AO62" s="455">
        <f t="shared" si="10"/>
        <v>354.93104906013048</v>
      </c>
      <c r="AP62" s="380">
        <f t="shared" si="10"/>
        <v>257.99283057246686</v>
      </c>
      <c r="AQ62" s="420">
        <f t="shared" si="10"/>
        <v>254.39603604042804</v>
      </c>
    </row>
    <row r="63" spans="1:43" s="10" customFormat="1" ht="14.4" x14ac:dyDescent="0.3">
      <c r="A63" s="251">
        <v>176</v>
      </c>
      <c r="B63" s="349" t="s">
        <v>62</v>
      </c>
      <c r="C63" s="360">
        <v>4444</v>
      </c>
      <c r="D63" s="350"/>
      <c r="E63" s="427">
        <v>3080436.7337085293</v>
      </c>
      <c r="F63" s="370">
        <v>3133628.9216140639</v>
      </c>
      <c r="G63" s="409">
        <v>3434054.3918665545</v>
      </c>
      <c r="H63" s="360"/>
      <c r="I63" s="432">
        <v>-94097.049595851277</v>
      </c>
      <c r="J63" s="370">
        <v>-621490.18707264634</v>
      </c>
      <c r="K63" s="409">
        <v>-624612.91319402924</v>
      </c>
      <c r="L63" s="371"/>
      <c r="M63" s="432">
        <v>-167838.62152531795</v>
      </c>
      <c r="N63" s="370">
        <v>-519872.9725872415</v>
      </c>
      <c r="O63" s="409">
        <v>-519872.9725872415</v>
      </c>
      <c r="P63" s="371"/>
      <c r="Q63" s="436">
        <v>959006.43258913571</v>
      </c>
      <c r="R63" s="370">
        <v>1028076.2397119511</v>
      </c>
      <c r="S63" s="409">
        <v>929111.21178531088</v>
      </c>
      <c r="T63" s="371"/>
      <c r="U63" s="439">
        <v>3777507.4951764955</v>
      </c>
      <c r="V63" s="370">
        <v>3020342.0016661277</v>
      </c>
      <c r="W63" s="409">
        <v>3218679.7178705949</v>
      </c>
      <c r="X63" s="333"/>
      <c r="Y63" s="444">
        <f t="shared" si="6"/>
        <v>693.16758184260334</v>
      </c>
      <c r="Z63" s="378">
        <f t="shared" si="6"/>
        <v>705.13702106527091</v>
      </c>
      <c r="AA63" s="415">
        <f t="shared" si="6"/>
        <v>772.73951212118686</v>
      </c>
      <c r="AB63" s="379"/>
      <c r="AC63" s="451">
        <f t="shared" si="7"/>
        <v>-21.173953554421978</v>
      </c>
      <c r="AD63" s="378">
        <f t="shared" si="7"/>
        <v>-139.84927701904732</v>
      </c>
      <c r="AE63" s="415">
        <f t="shared" si="7"/>
        <v>-140.55196066472305</v>
      </c>
      <c r="AF63" s="379"/>
      <c r="AG63" s="451">
        <f t="shared" si="8"/>
        <v>-37.767466589855523</v>
      </c>
      <c r="AH63" s="378">
        <f t="shared" si="8"/>
        <v>-116.98311714384373</v>
      </c>
      <c r="AI63" s="415">
        <f t="shared" si="8"/>
        <v>-116.98311714384373</v>
      </c>
      <c r="AJ63" s="379"/>
      <c r="AK63" s="451">
        <f t="shared" si="9"/>
        <v>215.79802713526905</v>
      </c>
      <c r="AL63" s="378">
        <f t="shared" si="9"/>
        <v>231.34028796398539</v>
      </c>
      <c r="AM63" s="415">
        <f t="shared" si="9"/>
        <v>209.07092974466943</v>
      </c>
      <c r="AN63" s="379"/>
      <c r="AO63" s="455">
        <f t="shared" si="10"/>
        <v>850.02418883359485</v>
      </c>
      <c r="AP63" s="380">
        <f t="shared" si="10"/>
        <v>679.64491486636541</v>
      </c>
      <c r="AQ63" s="420">
        <f t="shared" si="10"/>
        <v>724.27536405728961</v>
      </c>
    </row>
    <row r="64" spans="1:43" s="10" customFormat="1" ht="14.4" x14ac:dyDescent="0.3">
      <c r="A64" s="251">
        <v>177</v>
      </c>
      <c r="B64" s="349" t="s">
        <v>63</v>
      </c>
      <c r="C64" s="360">
        <v>1786</v>
      </c>
      <c r="D64" s="350"/>
      <c r="E64" s="427">
        <v>211487.81183971965</v>
      </c>
      <c r="F64" s="370">
        <v>542753.66964090371</v>
      </c>
      <c r="G64" s="409">
        <v>495855.00664544932</v>
      </c>
      <c r="H64" s="360"/>
      <c r="I64" s="432">
        <v>360363.22203512915</v>
      </c>
      <c r="J64" s="370">
        <v>240864.55473105607</v>
      </c>
      <c r="K64" s="409">
        <v>239622.91412613241</v>
      </c>
      <c r="L64" s="371"/>
      <c r="M64" s="432">
        <v>365214.85850069619</v>
      </c>
      <c r="N64" s="370">
        <v>295738.50013558101</v>
      </c>
      <c r="O64" s="409">
        <v>295738.50013558101</v>
      </c>
      <c r="P64" s="371"/>
      <c r="Q64" s="436">
        <v>351929.35481828486</v>
      </c>
      <c r="R64" s="370">
        <v>373558.32014465379</v>
      </c>
      <c r="S64" s="409">
        <v>334642.12562523503</v>
      </c>
      <c r="T64" s="371"/>
      <c r="U64" s="439">
        <v>1288995.2471938301</v>
      </c>
      <c r="V64" s="370">
        <v>1452915.0446521947</v>
      </c>
      <c r="W64" s="409">
        <v>1365858.5465323976</v>
      </c>
      <c r="X64" s="333"/>
      <c r="Y64" s="444">
        <f t="shared" si="6"/>
        <v>118.41422835370641</v>
      </c>
      <c r="Z64" s="378">
        <f t="shared" si="6"/>
        <v>303.89343204977814</v>
      </c>
      <c r="AA64" s="415">
        <f t="shared" si="6"/>
        <v>277.63438222029635</v>
      </c>
      <c r="AB64" s="379"/>
      <c r="AC64" s="451">
        <f t="shared" si="7"/>
        <v>201.77112096031868</v>
      </c>
      <c r="AD64" s="378">
        <f t="shared" si="7"/>
        <v>134.86257263776935</v>
      </c>
      <c r="AE64" s="415">
        <f t="shared" si="7"/>
        <v>134.16736513221301</v>
      </c>
      <c r="AF64" s="379"/>
      <c r="AG64" s="451">
        <f t="shared" si="8"/>
        <v>204.48760274395084</v>
      </c>
      <c r="AH64" s="378">
        <f t="shared" si="8"/>
        <v>165.58706614534211</v>
      </c>
      <c r="AI64" s="415">
        <f t="shared" si="8"/>
        <v>165.58706614534211</v>
      </c>
      <c r="AJ64" s="379"/>
      <c r="AK64" s="451">
        <f t="shared" si="9"/>
        <v>197.04891087249993</v>
      </c>
      <c r="AL64" s="378">
        <f t="shared" si="9"/>
        <v>209.15919380999651</v>
      </c>
      <c r="AM64" s="415">
        <f t="shared" si="9"/>
        <v>187.36961121233765</v>
      </c>
      <c r="AN64" s="379"/>
      <c r="AO64" s="455">
        <f t="shared" si="10"/>
        <v>721.72186293047594</v>
      </c>
      <c r="AP64" s="380">
        <f t="shared" si="10"/>
        <v>813.50226464288619</v>
      </c>
      <c r="AQ64" s="420">
        <f t="shared" si="10"/>
        <v>764.75842471018905</v>
      </c>
    </row>
    <row r="65" spans="1:43" s="10" customFormat="1" ht="14.4" x14ac:dyDescent="0.3">
      <c r="A65" s="251">
        <v>178</v>
      </c>
      <c r="B65" s="349" t="s">
        <v>64</v>
      </c>
      <c r="C65" s="360">
        <v>5887</v>
      </c>
      <c r="D65" s="350"/>
      <c r="E65" s="427">
        <v>1895475.7604263281</v>
      </c>
      <c r="F65" s="370">
        <v>2352886.8043563836</v>
      </c>
      <c r="G65" s="409">
        <v>2385846.7419098723</v>
      </c>
      <c r="H65" s="360"/>
      <c r="I65" s="432">
        <v>595143.12394122256</v>
      </c>
      <c r="J65" s="370">
        <v>1634305.1075486294</v>
      </c>
      <c r="K65" s="409">
        <v>1630213.21195507</v>
      </c>
      <c r="L65" s="371"/>
      <c r="M65" s="432">
        <v>205925.7367004157</v>
      </c>
      <c r="N65" s="370">
        <v>927837.68984241481</v>
      </c>
      <c r="O65" s="409">
        <v>927837.68984241481</v>
      </c>
      <c r="P65" s="371"/>
      <c r="Q65" s="436">
        <v>1296155.8423883014</v>
      </c>
      <c r="R65" s="370">
        <v>1381225.1593890334</v>
      </c>
      <c r="S65" s="409">
        <v>1257670.7294800817</v>
      </c>
      <c r="T65" s="371"/>
      <c r="U65" s="439">
        <v>3992700.4634562675</v>
      </c>
      <c r="V65" s="370">
        <v>6296254.761136461</v>
      </c>
      <c r="W65" s="409">
        <v>6201568.3731874395</v>
      </c>
      <c r="X65" s="333"/>
      <c r="Y65" s="444">
        <f t="shared" si="6"/>
        <v>321.97651782339528</v>
      </c>
      <c r="Z65" s="378">
        <f t="shared" si="6"/>
        <v>399.67501347993607</v>
      </c>
      <c r="AA65" s="415">
        <f t="shared" si="6"/>
        <v>405.27377983860578</v>
      </c>
      <c r="AB65" s="379"/>
      <c r="AC65" s="451">
        <f t="shared" si="7"/>
        <v>101.09446644151903</v>
      </c>
      <c r="AD65" s="378">
        <f t="shared" si="7"/>
        <v>277.61255436531837</v>
      </c>
      <c r="AE65" s="415">
        <f t="shared" si="7"/>
        <v>276.91748122219639</v>
      </c>
      <c r="AF65" s="379"/>
      <c r="AG65" s="451">
        <f t="shared" si="8"/>
        <v>34.979741243488313</v>
      </c>
      <c r="AH65" s="378">
        <f t="shared" si="8"/>
        <v>157.60789703455322</v>
      </c>
      <c r="AI65" s="415">
        <f t="shared" si="8"/>
        <v>157.60789703455322</v>
      </c>
      <c r="AJ65" s="379"/>
      <c r="AK65" s="451">
        <f t="shared" si="9"/>
        <v>220.17255688607125</v>
      </c>
      <c r="AL65" s="378">
        <f t="shared" si="9"/>
        <v>234.62292498539722</v>
      </c>
      <c r="AM65" s="415">
        <f t="shared" si="9"/>
        <v>213.63525216240558</v>
      </c>
      <c r="AN65" s="379"/>
      <c r="AO65" s="455">
        <f t="shared" si="10"/>
        <v>678.22328239447381</v>
      </c>
      <c r="AP65" s="380">
        <f t="shared" si="10"/>
        <v>1069.5183898652049</v>
      </c>
      <c r="AQ65" s="420">
        <f t="shared" si="10"/>
        <v>1053.4344102577611</v>
      </c>
    </row>
    <row r="66" spans="1:43" s="10" customFormat="1" ht="14.4" x14ac:dyDescent="0.3">
      <c r="A66" s="251">
        <v>179</v>
      </c>
      <c r="B66" s="349" t="s">
        <v>65</v>
      </c>
      <c r="C66" s="360">
        <v>144473</v>
      </c>
      <c r="D66" s="350"/>
      <c r="E66" s="427">
        <v>64187297.997314364</v>
      </c>
      <c r="F66" s="370">
        <v>64884269.117055863</v>
      </c>
      <c r="G66" s="409">
        <v>61610680.619715482</v>
      </c>
      <c r="H66" s="360"/>
      <c r="I66" s="432">
        <v>-1451620.3096328974</v>
      </c>
      <c r="J66" s="370">
        <v>-5345778.6250176709</v>
      </c>
      <c r="K66" s="409">
        <v>-5444709.7892166423</v>
      </c>
      <c r="L66" s="371"/>
      <c r="M66" s="432">
        <v>4887352.9933173824</v>
      </c>
      <c r="N66" s="370">
        <v>2249051.7406793465</v>
      </c>
      <c r="O66" s="409">
        <v>2249051.7406793465</v>
      </c>
      <c r="P66" s="371"/>
      <c r="Q66" s="436">
        <v>20070209.544607073</v>
      </c>
      <c r="R66" s="370">
        <v>21597659.255740136</v>
      </c>
      <c r="S66" s="409">
        <v>19134257.749901161</v>
      </c>
      <c r="T66" s="371"/>
      <c r="U66" s="439">
        <v>87693240.22560592</v>
      </c>
      <c r="V66" s="370">
        <v>83385201.488457665</v>
      </c>
      <c r="W66" s="409">
        <v>77549280.321079344</v>
      </c>
      <c r="X66" s="333"/>
      <c r="Y66" s="444">
        <f t="shared" si="6"/>
        <v>444.28576964079355</v>
      </c>
      <c r="Z66" s="378">
        <f t="shared" si="6"/>
        <v>449.11000060257533</v>
      </c>
      <c r="AA66" s="415">
        <f t="shared" si="6"/>
        <v>426.45117509649197</v>
      </c>
      <c r="AB66" s="379"/>
      <c r="AC66" s="451">
        <f t="shared" si="7"/>
        <v>-10.047692715129452</v>
      </c>
      <c r="AD66" s="378">
        <f t="shared" si="7"/>
        <v>-37.001921639459766</v>
      </c>
      <c r="AE66" s="415">
        <f t="shared" si="7"/>
        <v>-37.68669432500635</v>
      </c>
      <c r="AF66" s="379"/>
      <c r="AG66" s="451">
        <f t="shared" si="8"/>
        <v>33.828833022899659</v>
      </c>
      <c r="AH66" s="378">
        <f t="shared" si="8"/>
        <v>15.567280673062417</v>
      </c>
      <c r="AI66" s="415">
        <f t="shared" si="8"/>
        <v>15.567280673062417</v>
      </c>
      <c r="AJ66" s="379"/>
      <c r="AK66" s="451">
        <f t="shared" si="9"/>
        <v>138.92014109630915</v>
      </c>
      <c r="AL66" s="378">
        <f t="shared" si="9"/>
        <v>149.49270282848792</v>
      </c>
      <c r="AM66" s="415">
        <f t="shared" si="9"/>
        <v>132.44175555225655</v>
      </c>
      <c r="AN66" s="379"/>
      <c r="AO66" s="455">
        <f t="shared" si="10"/>
        <v>606.98705104487283</v>
      </c>
      <c r="AP66" s="380">
        <f t="shared" si="10"/>
        <v>577.16806246466581</v>
      </c>
      <c r="AQ66" s="420">
        <f t="shared" si="10"/>
        <v>536.77351699680457</v>
      </c>
    </row>
    <row r="67" spans="1:43" s="10" customFormat="1" ht="14.4" x14ac:dyDescent="0.3">
      <c r="A67" s="251">
        <v>181</v>
      </c>
      <c r="B67" s="349" t="s">
        <v>66</v>
      </c>
      <c r="C67" s="360">
        <v>1685</v>
      </c>
      <c r="D67" s="350"/>
      <c r="E67" s="427">
        <v>1229814.8552853204</v>
      </c>
      <c r="F67" s="370">
        <v>1126796.3596585421</v>
      </c>
      <c r="G67" s="409">
        <v>1176264.1089872515</v>
      </c>
      <c r="H67" s="360"/>
      <c r="I67" s="432">
        <v>262367.68185422686</v>
      </c>
      <c r="J67" s="370">
        <v>215924.09539396717</v>
      </c>
      <c r="K67" s="409">
        <v>214746.60622029792</v>
      </c>
      <c r="L67" s="371"/>
      <c r="M67" s="432">
        <v>189723.95328039327</v>
      </c>
      <c r="N67" s="370">
        <v>162219.22251072922</v>
      </c>
      <c r="O67" s="409">
        <v>162219.22251072922</v>
      </c>
      <c r="P67" s="371"/>
      <c r="Q67" s="436">
        <v>405600.27984875394</v>
      </c>
      <c r="R67" s="370">
        <v>425437.83542389632</v>
      </c>
      <c r="S67" s="409">
        <v>387604.00451102457</v>
      </c>
      <c r="T67" s="371"/>
      <c r="U67" s="439">
        <v>2087506.7702686945</v>
      </c>
      <c r="V67" s="370">
        <v>1930377.512987135</v>
      </c>
      <c r="W67" s="409">
        <v>1940833.9422293033</v>
      </c>
      <c r="X67" s="333"/>
      <c r="Y67" s="444">
        <f t="shared" si="6"/>
        <v>729.86044824054625</v>
      </c>
      <c r="Z67" s="378">
        <f t="shared" si="6"/>
        <v>668.72187516827421</v>
      </c>
      <c r="AA67" s="415">
        <f t="shared" si="6"/>
        <v>698.07958990341342</v>
      </c>
      <c r="AB67" s="379"/>
      <c r="AC67" s="451">
        <f t="shared" si="7"/>
        <v>155.70782305888835</v>
      </c>
      <c r="AD67" s="378">
        <f t="shared" si="7"/>
        <v>128.14486373529209</v>
      </c>
      <c r="AE67" s="415">
        <f t="shared" si="7"/>
        <v>127.44605710403438</v>
      </c>
      <c r="AF67" s="379"/>
      <c r="AG67" s="451">
        <f t="shared" si="8"/>
        <v>112.59581797055981</v>
      </c>
      <c r="AH67" s="378">
        <f t="shared" si="8"/>
        <v>96.272535614676087</v>
      </c>
      <c r="AI67" s="415">
        <f t="shared" si="8"/>
        <v>96.272535614676087</v>
      </c>
      <c r="AJ67" s="379"/>
      <c r="AK67" s="451">
        <f t="shared" si="9"/>
        <v>240.71233225445337</v>
      </c>
      <c r="AL67" s="378">
        <f t="shared" si="9"/>
        <v>252.48536226937466</v>
      </c>
      <c r="AM67" s="415">
        <f t="shared" si="9"/>
        <v>230.03205015491073</v>
      </c>
      <c r="AN67" s="379"/>
      <c r="AO67" s="455">
        <f t="shared" si="10"/>
        <v>1238.8764215244478</v>
      </c>
      <c r="AP67" s="380">
        <f t="shared" si="10"/>
        <v>1145.6246367876172</v>
      </c>
      <c r="AQ67" s="420">
        <f t="shared" si="10"/>
        <v>1151.8302327770346</v>
      </c>
    </row>
    <row r="68" spans="1:43" s="10" customFormat="1" ht="14.4" x14ac:dyDescent="0.3">
      <c r="A68" s="251">
        <v>182</v>
      </c>
      <c r="B68" s="349" t="s">
        <v>67</v>
      </c>
      <c r="C68" s="360">
        <v>19767</v>
      </c>
      <c r="D68" s="350"/>
      <c r="E68" s="427">
        <v>234741.52600362198</v>
      </c>
      <c r="F68" s="370">
        <v>547196.47226807708</v>
      </c>
      <c r="G68" s="409">
        <v>424910.50475131965</v>
      </c>
      <c r="H68" s="360"/>
      <c r="I68" s="432">
        <v>1814311.0648485494</v>
      </c>
      <c r="J68" s="370">
        <v>186817.16493563243</v>
      </c>
      <c r="K68" s="409">
        <v>173099.1056522344</v>
      </c>
      <c r="L68" s="371"/>
      <c r="M68" s="432">
        <v>2125241.3176482315</v>
      </c>
      <c r="N68" s="370">
        <v>1196890.8620164124</v>
      </c>
      <c r="O68" s="409">
        <v>1196890.8620164124</v>
      </c>
      <c r="P68" s="371"/>
      <c r="Q68" s="436">
        <v>3182229.8047304191</v>
      </c>
      <c r="R68" s="370">
        <v>3408203.3178634625</v>
      </c>
      <c r="S68" s="409">
        <v>3017443.8503936715</v>
      </c>
      <c r="T68" s="371"/>
      <c r="U68" s="439">
        <v>7356523.7132308222</v>
      </c>
      <c r="V68" s="370">
        <v>5339107.8170835841</v>
      </c>
      <c r="W68" s="409">
        <v>4812344.3228136376</v>
      </c>
      <c r="X68" s="333"/>
      <c r="Y68" s="444">
        <f t="shared" si="6"/>
        <v>11.875425001447969</v>
      </c>
      <c r="Z68" s="378">
        <f t="shared" si="6"/>
        <v>27.682322672538934</v>
      </c>
      <c r="AA68" s="415">
        <f t="shared" si="6"/>
        <v>21.49595309107703</v>
      </c>
      <c r="AB68" s="379"/>
      <c r="AC68" s="451">
        <f t="shared" si="7"/>
        <v>91.784846706558881</v>
      </c>
      <c r="AD68" s="378">
        <f t="shared" si="7"/>
        <v>9.4509619535403662</v>
      </c>
      <c r="AE68" s="415">
        <f t="shared" si="7"/>
        <v>8.7569740300619419</v>
      </c>
      <c r="AF68" s="379"/>
      <c r="AG68" s="451">
        <f t="shared" si="8"/>
        <v>107.51461110174692</v>
      </c>
      <c r="AH68" s="378">
        <f t="shared" si="8"/>
        <v>60.54995001853657</v>
      </c>
      <c r="AI68" s="415">
        <f t="shared" si="8"/>
        <v>60.54995001853657</v>
      </c>
      <c r="AJ68" s="379"/>
      <c r="AK68" s="451">
        <f t="shared" si="9"/>
        <v>160.98698865434406</v>
      </c>
      <c r="AL68" s="378">
        <f t="shared" si="9"/>
        <v>172.41884544257917</v>
      </c>
      <c r="AM68" s="415">
        <f t="shared" si="9"/>
        <v>152.65057167975269</v>
      </c>
      <c r="AN68" s="379"/>
      <c r="AO68" s="455">
        <f t="shared" si="10"/>
        <v>372.16187146409783</v>
      </c>
      <c r="AP68" s="380">
        <f t="shared" si="10"/>
        <v>270.10208008719502</v>
      </c>
      <c r="AQ68" s="420">
        <f t="shared" si="10"/>
        <v>243.45344881942822</v>
      </c>
    </row>
    <row r="69" spans="1:43" s="10" customFormat="1" ht="14.4" x14ac:dyDescent="0.3">
      <c r="A69" s="251">
        <v>186</v>
      </c>
      <c r="B69" s="349" t="s">
        <v>68</v>
      </c>
      <c r="C69" s="360">
        <v>45226</v>
      </c>
      <c r="D69" s="350"/>
      <c r="E69" s="427">
        <v>17949776.599425502</v>
      </c>
      <c r="F69" s="370">
        <v>17365184.851389177</v>
      </c>
      <c r="G69" s="409">
        <v>14691449.272063741</v>
      </c>
      <c r="H69" s="360"/>
      <c r="I69" s="432">
        <v>-4199738.7063479153</v>
      </c>
      <c r="J69" s="370">
        <v>-7221914.5831925925</v>
      </c>
      <c r="K69" s="409">
        <v>-7252579.6571325259</v>
      </c>
      <c r="L69" s="371"/>
      <c r="M69" s="432">
        <v>-1440158.6094251114</v>
      </c>
      <c r="N69" s="370">
        <v>-3806578.832388809</v>
      </c>
      <c r="O69" s="409">
        <v>-3806578.832388809</v>
      </c>
      <c r="P69" s="371"/>
      <c r="Q69" s="436">
        <v>4982651.3567733904</v>
      </c>
      <c r="R69" s="370">
        <v>5256460.1055898666</v>
      </c>
      <c r="S69" s="409">
        <v>4588070.5172898155</v>
      </c>
      <c r="T69" s="371"/>
      <c r="U69" s="439">
        <v>17292530.640425865</v>
      </c>
      <c r="V69" s="370">
        <v>11593151.541397642</v>
      </c>
      <c r="W69" s="409">
        <v>8220361.2998322221</v>
      </c>
      <c r="X69" s="333"/>
      <c r="Y69" s="444">
        <f t="shared" si="6"/>
        <v>396.89065138251232</v>
      </c>
      <c r="Z69" s="378">
        <f t="shared" si="6"/>
        <v>383.96464094523452</v>
      </c>
      <c r="AA69" s="415">
        <f t="shared" si="6"/>
        <v>324.84520567955911</v>
      </c>
      <c r="AB69" s="379"/>
      <c r="AC69" s="451">
        <f t="shared" si="7"/>
        <v>-92.861157439258733</v>
      </c>
      <c r="AD69" s="378">
        <f t="shared" si="7"/>
        <v>-159.6850170961967</v>
      </c>
      <c r="AE69" s="415">
        <f t="shared" si="7"/>
        <v>-160.36305791209759</v>
      </c>
      <c r="AF69" s="379"/>
      <c r="AG69" s="451">
        <f t="shared" si="8"/>
        <v>-31.84359902324131</v>
      </c>
      <c r="AH69" s="378">
        <f t="shared" si="8"/>
        <v>-84.167930667952263</v>
      </c>
      <c r="AI69" s="415">
        <f t="shared" si="8"/>
        <v>-84.167930667952263</v>
      </c>
      <c r="AJ69" s="379"/>
      <c r="AK69" s="451">
        <f t="shared" si="9"/>
        <v>110.17227605300911</v>
      </c>
      <c r="AL69" s="378">
        <f t="shared" si="9"/>
        <v>116.22650921129144</v>
      </c>
      <c r="AM69" s="415">
        <f t="shared" si="9"/>
        <v>101.44763006433944</v>
      </c>
      <c r="AN69" s="379"/>
      <c r="AO69" s="455">
        <f t="shared" si="10"/>
        <v>382.35817097302134</v>
      </c>
      <c r="AP69" s="380">
        <f t="shared" si="10"/>
        <v>256.33820239237701</v>
      </c>
      <c r="AQ69" s="420">
        <f t="shared" si="10"/>
        <v>181.76184716384873</v>
      </c>
    </row>
    <row r="70" spans="1:43" s="10" customFormat="1" ht="14.4" x14ac:dyDescent="0.3">
      <c r="A70" s="251">
        <v>202</v>
      </c>
      <c r="B70" s="349" t="s">
        <v>69</v>
      </c>
      <c r="C70" s="360">
        <v>35497</v>
      </c>
      <c r="D70" s="350"/>
      <c r="E70" s="427">
        <v>20393267.823996712</v>
      </c>
      <c r="F70" s="370">
        <v>17430788.66049983</v>
      </c>
      <c r="G70" s="409">
        <v>16827586.054910339</v>
      </c>
      <c r="H70" s="360"/>
      <c r="I70" s="432">
        <v>2612465.7097066832</v>
      </c>
      <c r="J70" s="370">
        <v>3157452.7581815063</v>
      </c>
      <c r="K70" s="409">
        <v>3133539.4499310129</v>
      </c>
      <c r="L70" s="371"/>
      <c r="M70" s="432">
        <v>1167330.9937184455</v>
      </c>
      <c r="N70" s="370">
        <v>1859894.7710177887</v>
      </c>
      <c r="O70" s="409">
        <v>1859894.7710177887</v>
      </c>
      <c r="P70" s="371"/>
      <c r="Q70" s="436">
        <v>3568566.129517653</v>
      </c>
      <c r="R70" s="370">
        <v>3882065.7025767267</v>
      </c>
      <c r="S70" s="409">
        <v>3356874.4135860093</v>
      </c>
      <c r="T70" s="371"/>
      <c r="U70" s="439">
        <v>27741630.656939492</v>
      </c>
      <c r="V70" s="370">
        <v>26330201.892275851</v>
      </c>
      <c r="W70" s="409">
        <v>25177894.689445153</v>
      </c>
      <c r="X70" s="333"/>
      <c r="Y70" s="444">
        <f t="shared" si="6"/>
        <v>574.50679843357784</v>
      </c>
      <c r="Z70" s="378">
        <f t="shared" si="6"/>
        <v>491.04962843338393</v>
      </c>
      <c r="AA70" s="415">
        <f t="shared" si="6"/>
        <v>474.05656970759048</v>
      </c>
      <c r="AB70" s="379"/>
      <c r="AC70" s="451">
        <f t="shared" si="7"/>
        <v>73.596802820144887</v>
      </c>
      <c r="AD70" s="378">
        <f t="shared" si="7"/>
        <v>88.949848104952707</v>
      </c>
      <c r="AE70" s="415">
        <f t="shared" si="7"/>
        <v>88.276176858072873</v>
      </c>
      <c r="AF70" s="379"/>
      <c r="AG70" s="451">
        <f t="shared" si="8"/>
        <v>32.885342246343228</v>
      </c>
      <c r="AH70" s="378">
        <f t="shared" si="8"/>
        <v>52.395829817105351</v>
      </c>
      <c r="AI70" s="415">
        <f t="shared" si="8"/>
        <v>52.395829817105351</v>
      </c>
      <c r="AJ70" s="379"/>
      <c r="AK70" s="451">
        <f t="shared" si="9"/>
        <v>100.53148518234366</v>
      </c>
      <c r="AL70" s="378">
        <f t="shared" si="9"/>
        <v>109.36320541388643</v>
      </c>
      <c r="AM70" s="415">
        <f t="shared" si="9"/>
        <v>94.567834284193296</v>
      </c>
      <c r="AN70" s="379"/>
      <c r="AO70" s="455">
        <f t="shared" si="10"/>
        <v>781.5204286824096</v>
      </c>
      <c r="AP70" s="380">
        <f t="shared" si="10"/>
        <v>741.75851176932838</v>
      </c>
      <c r="AQ70" s="420">
        <f t="shared" si="10"/>
        <v>709.29641066696206</v>
      </c>
    </row>
    <row r="71" spans="1:43" s="10" customFormat="1" ht="14.4" x14ac:dyDescent="0.3">
      <c r="A71" s="251">
        <v>204</v>
      </c>
      <c r="B71" s="349" t="s">
        <v>70</v>
      </c>
      <c r="C71" s="360">
        <v>2778</v>
      </c>
      <c r="D71" s="350"/>
      <c r="E71" s="427">
        <v>1231311.3276752904</v>
      </c>
      <c r="F71" s="370">
        <v>1337835.0300080387</v>
      </c>
      <c r="G71" s="409">
        <v>1396434.8701254528</v>
      </c>
      <c r="H71" s="360"/>
      <c r="I71" s="432">
        <v>-504282.67431420792</v>
      </c>
      <c r="J71" s="370">
        <v>-615470.60854059225</v>
      </c>
      <c r="K71" s="409">
        <v>-617406.8780839371</v>
      </c>
      <c r="L71" s="371"/>
      <c r="M71" s="432">
        <v>-746803.71523126774</v>
      </c>
      <c r="N71" s="370">
        <v>-797427.80637719273</v>
      </c>
      <c r="O71" s="409">
        <v>-797427.80637719273</v>
      </c>
      <c r="P71" s="371"/>
      <c r="Q71" s="436">
        <v>611793.91091200022</v>
      </c>
      <c r="R71" s="370">
        <v>649037.83190027601</v>
      </c>
      <c r="S71" s="409">
        <v>578229.35651974473</v>
      </c>
      <c r="T71" s="371"/>
      <c r="U71" s="439">
        <v>592018.84904181503</v>
      </c>
      <c r="V71" s="370">
        <v>573974.44699052977</v>
      </c>
      <c r="W71" s="409">
        <v>559829.54218406766</v>
      </c>
      <c r="X71" s="333"/>
      <c r="Y71" s="444">
        <f t="shared" si="6"/>
        <v>443.23661903358186</v>
      </c>
      <c r="Z71" s="378">
        <f t="shared" si="6"/>
        <v>481.58208423615503</v>
      </c>
      <c r="AA71" s="415">
        <f t="shared" si="6"/>
        <v>502.67633913803195</v>
      </c>
      <c r="AB71" s="379"/>
      <c r="AC71" s="451">
        <f t="shared" si="7"/>
        <v>-181.52724057386894</v>
      </c>
      <c r="AD71" s="378">
        <f t="shared" si="7"/>
        <v>-221.55169493901809</v>
      </c>
      <c r="AE71" s="415">
        <f t="shared" si="7"/>
        <v>-222.24869621452021</v>
      </c>
      <c r="AF71" s="379"/>
      <c r="AG71" s="451">
        <f t="shared" si="8"/>
        <v>-268.82783125675587</v>
      </c>
      <c r="AH71" s="378">
        <f t="shared" si="8"/>
        <v>-287.05104621209239</v>
      </c>
      <c r="AI71" s="415">
        <f t="shared" si="8"/>
        <v>-287.05104621209239</v>
      </c>
      <c r="AJ71" s="379"/>
      <c r="AK71" s="451">
        <f t="shared" si="9"/>
        <v>220.22818967314623</v>
      </c>
      <c r="AL71" s="378">
        <f t="shared" si="9"/>
        <v>233.63492868980418</v>
      </c>
      <c r="AM71" s="415">
        <f t="shared" si="9"/>
        <v>208.1459166737742</v>
      </c>
      <c r="AN71" s="379"/>
      <c r="AO71" s="455">
        <f t="shared" si="10"/>
        <v>213.10973687610331</v>
      </c>
      <c r="AP71" s="380">
        <f t="shared" si="10"/>
        <v>206.61427177484873</v>
      </c>
      <c r="AQ71" s="420">
        <f t="shared" si="10"/>
        <v>201.52251338519355</v>
      </c>
    </row>
    <row r="72" spans="1:43" s="10" customFormat="1" ht="14.4" x14ac:dyDescent="0.3">
      <c r="A72" s="251">
        <v>205</v>
      </c>
      <c r="B72" s="349" t="s">
        <v>71</v>
      </c>
      <c r="C72" s="360">
        <v>36493</v>
      </c>
      <c r="D72" s="350"/>
      <c r="E72" s="427">
        <v>22072409.929573573</v>
      </c>
      <c r="F72" s="370">
        <v>21677096.36293105</v>
      </c>
      <c r="G72" s="409">
        <v>21316604.71443193</v>
      </c>
      <c r="H72" s="360"/>
      <c r="I72" s="432">
        <v>-8674216.2959946822</v>
      </c>
      <c r="J72" s="370">
        <v>-2004123.3065739565</v>
      </c>
      <c r="K72" s="409">
        <v>-2029347.2354629803</v>
      </c>
      <c r="L72" s="371"/>
      <c r="M72" s="432">
        <v>-5512329.556767527</v>
      </c>
      <c r="N72" s="370">
        <v>-1035572.5991772719</v>
      </c>
      <c r="O72" s="409">
        <v>-1035572.5991772719</v>
      </c>
      <c r="P72" s="371"/>
      <c r="Q72" s="436">
        <v>5534052.293146356</v>
      </c>
      <c r="R72" s="370">
        <v>5850960.8244273569</v>
      </c>
      <c r="S72" s="409">
        <v>5223654.5206274111</v>
      </c>
      <c r="T72" s="371"/>
      <c r="U72" s="439">
        <v>13419916.369957719</v>
      </c>
      <c r="V72" s="370">
        <v>24488361.281607177</v>
      </c>
      <c r="W72" s="409">
        <v>23475339.400419086</v>
      </c>
      <c r="X72" s="333"/>
      <c r="Y72" s="444">
        <f t="shared" si="6"/>
        <v>604.83955634158804</v>
      </c>
      <c r="Z72" s="378">
        <f t="shared" si="6"/>
        <v>594.00697018417372</v>
      </c>
      <c r="AA72" s="415">
        <f t="shared" si="6"/>
        <v>584.12859218019707</v>
      </c>
      <c r="AB72" s="379"/>
      <c r="AC72" s="451">
        <f t="shared" si="7"/>
        <v>-237.69534694310366</v>
      </c>
      <c r="AD72" s="378">
        <f t="shared" si="7"/>
        <v>-54.918020074369238</v>
      </c>
      <c r="AE72" s="415">
        <f t="shared" si="7"/>
        <v>-55.6092191780062</v>
      </c>
      <c r="AF72" s="379"/>
      <c r="AG72" s="451">
        <f t="shared" si="8"/>
        <v>-151.05169640115986</v>
      </c>
      <c r="AH72" s="378">
        <f t="shared" si="8"/>
        <v>-28.377294253069682</v>
      </c>
      <c r="AI72" s="415">
        <f t="shared" si="8"/>
        <v>-28.377294253069682</v>
      </c>
      <c r="AJ72" s="379"/>
      <c r="AK72" s="451">
        <f t="shared" si="9"/>
        <v>151.64695402258943</v>
      </c>
      <c r="AL72" s="378">
        <f t="shared" si="9"/>
        <v>160.33104497923867</v>
      </c>
      <c r="AM72" s="415">
        <f t="shared" si="9"/>
        <v>143.14127423416576</v>
      </c>
      <c r="AN72" s="379"/>
      <c r="AO72" s="455">
        <f t="shared" si="10"/>
        <v>367.73946701991395</v>
      </c>
      <c r="AP72" s="380">
        <f t="shared" si="10"/>
        <v>671.04270083597339</v>
      </c>
      <c r="AQ72" s="420">
        <f t="shared" si="10"/>
        <v>643.28335298328682</v>
      </c>
    </row>
    <row r="73" spans="1:43" s="10" customFormat="1" ht="14.4" x14ac:dyDescent="0.3">
      <c r="A73" s="251">
        <v>208</v>
      </c>
      <c r="B73" s="349" t="s">
        <v>72</v>
      </c>
      <c r="C73" s="360">
        <v>12412</v>
      </c>
      <c r="D73" s="350"/>
      <c r="E73" s="427">
        <v>12308562.331090529</v>
      </c>
      <c r="F73" s="370">
        <v>11901264.28918976</v>
      </c>
      <c r="G73" s="409">
        <v>12056476.986471212</v>
      </c>
      <c r="H73" s="360"/>
      <c r="I73" s="432">
        <v>1751944.0667926741</v>
      </c>
      <c r="J73" s="370">
        <v>1832684.7877976652</v>
      </c>
      <c r="K73" s="409">
        <v>1824131.2636304135</v>
      </c>
      <c r="L73" s="371"/>
      <c r="M73" s="432">
        <v>822057.43355568813</v>
      </c>
      <c r="N73" s="370">
        <v>878286.53507676709</v>
      </c>
      <c r="O73" s="409">
        <v>878286.53507676709</v>
      </c>
      <c r="P73" s="371"/>
      <c r="Q73" s="436">
        <v>2229429.3118994795</v>
      </c>
      <c r="R73" s="370">
        <v>2315087.5411316389</v>
      </c>
      <c r="S73" s="409">
        <v>2113677.9915940603</v>
      </c>
      <c r="T73" s="371"/>
      <c r="U73" s="439">
        <v>17111993.143338371</v>
      </c>
      <c r="V73" s="370">
        <v>16927323.153195828</v>
      </c>
      <c r="W73" s="409">
        <v>16872572.776772454</v>
      </c>
      <c r="X73" s="333"/>
      <c r="Y73" s="444">
        <f t="shared" si="6"/>
        <v>991.66631736146701</v>
      </c>
      <c r="Z73" s="378">
        <f t="shared" si="6"/>
        <v>958.8514573952433</v>
      </c>
      <c r="AA73" s="415">
        <f t="shared" si="6"/>
        <v>971.356508739221</v>
      </c>
      <c r="AB73" s="379"/>
      <c r="AC73" s="451">
        <f t="shared" si="7"/>
        <v>141.1492158228065</v>
      </c>
      <c r="AD73" s="378">
        <f t="shared" si="7"/>
        <v>147.65426907812321</v>
      </c>
      <c r="AE73" s="415">
        <f t="shared" si="7"/>
        <v>146.96513564537653</v>
      </c>
      <c r="AF73" s="379"/>
      <c r="AG73" s="451">
        <f t="shared" si="8"/>
        <v>66.230859938421531</v>
      </c>
      <c r="AH73" s="378">
        <f t="shared" si="8"/>
        <v>70.761080815079524</v>
      </c>
      <c r="AI73" s="415">
        <f t="shared" si="8"/>
        <v>70.761080815079524</v>
      </c>
      <c r="AJ73" s="379"/>
      <c r="AK73" s="451">
        <f t="shared" si="9"/>
        <v>179.6188617385981</v>
      </c>
      <c r="AL73" s="378">
        <f t="shared" si="9"/>
        <v>186.52010482852393</v>
      </c>
      <c r="AM73" s="415">
        <f t="shared" si="9"/>
        <v>170.29310277103289</v>
      </c>
      <c r="AN73" s="379"/>
      <c r="AO73" s="455">
        <f t="shared" si="10"/>
        <v>1378.6652548612931</v>
      </c>
      <c r="AP73" s="380">
        <f t="shared" si="10"/>
        <v>1363.7869121169697</v>
      </c>
      <c r="AQ73" s="420">
        <f t="shared" si="10"/>
        <v>1359.3758279707101</v>
      </c>
    </row>
    <row r="74" spans="1:43" s="10" customFormat="1" ht="14.4" x14ac:dyDescent="0.3">
      <c r="A74" s="251">
        <v>211</v>
      </c>
      <c r="B74" s="349" t="s">
        <v>73</v>
      </c>
      <c r="C74" s="360">
        <v>32622</v>
      </c>
      <c r="D74" s="350"/>
      <c r="E74" s="427">
        <v>22530564.55259731</v>
      </c>
      <c r="F74" s="370">
        <v>21413312.639792331</v>
      </c>
      <c r="G74" s="409">
        <v>20399096.938039932</v>
      </c>
      <c r="H74" s="360"/>
      <c r="I74" s="432">
        <v>4371318.0475047147</v>
      </c>
      <c r="J74" s="370">
        <v>6708310.4687598441</v>
      </c>
      <c r="K74" s="409">
        <v>6686089.2407337269</v>
      </c>
      <c r="L74" s="371"/>
      <c r="M74" s="432">
        <v>2736570.1299669421</v>
      </c>
      <c r="N74" s="370">
        <v>4411022.0479853097</v>
      </c>
      <c r="O74" s="409">
        <v>4411022.0479853097</v>
      </c>
      <c r="P74" s="371"/>
      <c r="Q74" s="436">
        <v>4088356.9980989541</v>
      </c>
      <c r="R74" s="370">
        <v>4335798.2807129491</v>
      </c>
      <c r="S74" s="409">
        <v>3804143.4503704738</v>
      </c>
      <c r="T74" s="371"/>
      <c r="U74" s="439">
        <v>33726809.728167921</v>
      </c>
      <c r="V74" s="370">
        <v>36868443.437250435</v>
      </c>
      <c r="W74" s="409">
        <v>35300351.677129447</v>
      </c>
      <c r="X74" s="333"/>
      <c r="Y74" s="444">
        <f t="shared" si="6"/>
        <v>690.65552549191682</v>
      </c>
      <c r="Z74" s="378">
        <f t="shared" si="6"/>
        <v>656.40710685403508</v>
      </c>
      <c r="AA74" s="415">
        <f t="shared" si="6"/>
        <v>625.31717669180102</v>
      </c>
      <c r="AB74" s="379"/>
      <c r="AC74" s="451">
        <f t="shared" si="7"/>
        <v>133.99908183142404</v>
      </c>
      <c r="AD74" s="378">
        <f t="shared" si="7"/>
        <v>205.63762089264435</v>
      </c>
      <c r="AE74" s="415">
        <f t="shared" si="7"/>
        <v>204.95644781845769</v>
      </c>
      <c r="AF74" s="379"/>
      <c r="AG74" s="451">
        <f t="shared" si="8"/>
        <v>83.887257984395262</v>
      </c>
      <c r="AH74" s="378">
        <f t="shared" si="8"/>
        <v>135.21617460564372</v>
      </c>
      <c r="AI74" s="415">
        <f t="shared" si="8"/>
        <v>135.21617460564372</v>
      </c>
      <c r="AJ74" s="379"/>
      <c r="AK74" s="451">
        <f t="shared" si="9"/>
        <v>125.32514861439992</v>
      </c>
      <c r="AL74" s="378">
        <f t="shared" si="9"/>
        <v>132.91025322521455</v>
      </c>
      <c r="AM74" s="415">
        <f t="shared" si="9"/>
        <v>116.61282111368014</v>
      </c>
      <c r="AN74" s="379"/>
      <c r="AO74" s="455">
        <f t="shared" si="10"/>
        <v>1033.867013922136</v>
      </c>
      <c r="AP74" s="380">
        <f t="shared" si="10"/>
        <v>1130.1711555775378</v>
      </c>
      <c r="AQ74" s="420">
        <f t="shared" si="10"/>
        <v>1082.1026202295827</v>
      </c>
    </row>
    <row r="75" spans="1:43" s="10" customFormat="1" ht="14.4" x14ac:dyDescent="0.3">
      <c r="A75" s="251">
        <v>213</v>
      </c>
      <c r="B75" s="349" t="s">
        <v>74</v>
      </c>
      <c r="C75" s="360">
        <v>5230</v>
      </c>
      <c r="D75" s="350"/>
      <c r="E75" s="427">
        <v>1064296.3353569368</v>
      </c>
      <c r="F75" s="370">
        <v>1178022.7268729643</v>
      </c>
      <c r="G75" s="409">
        <v>1443834.940032335</v>
      </c>
      <c r="H75" s="360"/>
      <c r="I75" s="432">
        <v>-161005.98566674531</v>
      </c>
      <c r="J75" s="370">
        <v>449640.97779507044</v>
      </c>
      <c r="K75" s="409">
        <v>445976.75840987358</v>
      </c>
      <c r="L75" s="371"/>
      <c r="M75" s="432">
        <v>50452.539394573781</v>
      </c>
      <c r="N75" s="370">
        <v>500111.24560117972</v>
      </c>
      <c r="O75" s="409">
        <v>500111.24560117972</v>
      </c>
      <c r="P75" s="371"/>
      <c r="Q75" s="436">
        <v>1060535.3125487065</v>
      </c>
      <c r="R75" s="370">
        <v>1161016.9605552265</v>
      </c>
      <c r="S75" s="409">
        <v>1037115.9872648804</v>
      </c>
      <c r="T75" s="371"/>
      <c r="U75" s="439">
        <v>2014278.2016334718</v>
      </c>
      <c r="V75" s="370">
        <v>3288791.9108244409</v>
      </c>
      <c r="W75" s="409">
        <v>3427038.9313082686</v>
      </c>
      <c r="X75" s="333"/>
      <c r="Y75" s="444">
        <f t="shared" ref="Y75:AA138" si="11">E75/$C75</f>
        <v>203.49834328048505</v>
      </c>
      <c r="Z75" s="378">
        <f t="shared" si="11"/>
        <v>225.24335121854003</v>
      </c>
      <c r="AA75" s="415">
        <f t="shared" si="11"/>
        <v>276.06786616297035</v>
      </c>
      <c r="AB75" s="379"/>
      <c r="AC75" s="451">
        <f t="shared" ref="AC75:AE138" si="12">I75/$C75</f>
        <v>-30.785083301480938</v>
      </c>
      <c r="AD75" s="378">
        <f t="shared" si="12"/>
        <v>85.973418316457071</v>
      </c>
      <c r="AE75" s="415">
        <f t="shared" si="12"/>
        <v>85.272802755233954</v>
      </c>
      <c r="AF75" s="379"/>
      <c r="AG75" s="451">
        <f t="shared" ref="AG75:AI138" si="13">M75/$C75</f>
        <v>9.6467570544118129</v>
      </c>
      <c r="AH75" s="378">
        <f t="shared" si="13"/>
        <v>95.623565124508545</v>
      </c>
      <c r="AI75" s="415">
        <f t="shared" si="13"/>
        <v>95.623565124508545</v>
      </c>
      <c r="AJ75" s="379"/>
      <c r="AK75" s="451">
        <f t="shared" ref="AK75:AM138" si="14">Q75/$C75</f>
        <v>202.77921846055574</v>
      </c>
      <c r="AL75" s="378">
        <f t="shared" si="14"/>
        <v>221.99177066065516</v>
      </c>
      <c r="AM75" s="415">
        <f t="shared" si="14"/>
        <v>198.30133599710908</v>
      </c>
      <c r="AN75" s="379"/>
      <c r="AO75" s="455">
        <f t="shared" si="10"/>
        <v>385.13923549397168</v>
      </c>
      <c r="AP75" s="380">
        <f t="shared" si="10"/>
        <v>628.83210532016074</v>
      </c>
      <c r="AQ75" s="420">
        <f t="shared" si="10"/>
        <v>655.26557003982191</v>
      </c>
    </row>
    <row r="76" spans="1:43" s="10" customFormat="1" ht="14.4" x14ac:dyDescent="0.3">
      <c r="A76" s="251">
        <v>214</v>
      </c>
      <c r="B76" s="349" t="s">
        <v>75</v>
      </c>
      <c r="C76" s="360">
        <v>12662</v>
      </c>
      <c r="D76" s="350"/>
      <c r="E76" s="427">
        <v>7313419.510517451</v>
      </c>
      <c r="F76" s="370">
        <v>7696265.8114667619</v>
      </c>
      <c r="G76" s="409">
        <v>7494198.1650086557</v>
      </c>
      <c r="H76" s="360"/>
      <c r="I76" s="432">
        <v>126260.99377675727</v>
      </c>
      <c r="J76" s="370">
        <v>-859194.02358911117</v>
      </c>
      <c r="K76" s="409">
        <v>-867994.49627667549</v>
      </c>
      <c r="L76" s="371"/>
      <c r="M76" s="432">
        <v>762813.71757161361</v>
      </c>
      <c r="N76" s="370">
        <v>130802.95223734913</v>
      </c>
      <c r="O76" s="409">
        <v>130802.95223734912</v>
      </c>
      <c r="P76" s="371"/>
      <c r="Q76" s="436">
        <v>2517800.8481430588</v>
      </c>
      <c r="R76" s="370">
        <v>2671517.6307655768</v>
      </c>
      <c r="S76" s="409">
        <v>2402557.5725651896</v>
      </c>
      <c r="T76" s="371"/>
      <c r="U76" s="439">
        <v>10720295.070008881</v>
      </c>
      <c r="V76" s="370">
        <v>9639392.3708805759</v>
      </c>
      <c r="W76" s="409">
        <v>9159564.1935345195</v>
      </c>
      <c r="X76" s="333"/>
      <c r="Y76" s="444">
        <f t="shared" si="11"/>
        <v>577.58802010088857</v>
      </c>
      <c r="Z76" s="378">
        <f t="shared" si="11"/>
        <v>607.82386759333133</v>
      </c>
      <c r="AA76" s="415">
        <f t="shared" si="11"/>
        <v>591.86527918248737</v>
      </c>
      <c r="AB76" s="379"/>
      <c r="AC76" s="451">
        <f t="shared" si="12"/>
        <v>9.9716469575704689</v>
      </c>
      <c r="AD76" s="378">
        <f t="shared" si="12"/>
        <v>-67.856106743730152</v>
      </c>
      <c r="AE76" s="415">
        <f t="shared" si="12"/>
        <v>-68.551136967041188</v>
      </c>
      <c r="AF76" s="379"/>
      <c r="AG76" s="451">
        <f t="shared" si="13"/>
        <v>60.244330877555967</v>
      </c>
      <c r="AH76" s="378">
        <f t="shared" si="13"/>
        <v>10.330354781025836</v>
      </c>
      <c r="AI76" s="415">
        <f t="shared" si="13"/>
        <v>10.330354781025834</v>
      </c>
      <c r="AJ76" s="379"/>
      <c r="AK76" s="451">
        <f t="shared" si="14"/>
        <v>198.84701059414459</v>
      </c>
      <c r="AL76" s="378">
        <f t="shared" si="14"/>
        <v>210.98701869890829</v>
      </c>
      <c r="AM76" s="415">
        <f t="shared" si="14"/>
        <v>189.74550407243638</v>
      </c>
      <c r="AN76" s="379"/>
      <c r="AO76" s="455">
        <f t="shared" si="10"/>
        <v>846.65100853015963</v>
      </c>
      <c r="AP76" s="380">
        <f t="shared" si="10"/>
        <v>761.28513432953525</v>
      </c>
      <c r="AQ76" s="420">
        <f t="shared" si="10"/>
        <v>723.39000106890853</v>
      </c>
    </row>
    <row r="77" spans="1:43" s="10" customFormat="1" ht="14.4" x14ac:dyDescent="0.3">
      <c r="A77" s="251">
        <v>216</v>
      </c>
      <c r="B77" s="349" t="s">
        <v>76</v>
      </c>
      <c r="C77" s="360">
        <v>1311</v>
      </c>
      <c r="D77" s="350"/>
      <c r="E77" s="427">
        <v>973423.41506298981</v>
      </c>
      <c r="F77" s="370">
        <v>1099672.4002650646</v>
      </c>
      <c r="G77" s="409">
        <v>1122537.5759535674</v>
      </c>
      <c r="H77" s="360"/>
      <c r="I77" s="432">
        <v>125303.22712297506</v>
      </c>
      <c r="J77" s="370">
        <v>232439.14093927314</v>
      </c>
      <c r="K77" s="409">
        <v>231526.53509465427</v>
      </c>
      <c r="L77" s="371"/>
      <c r="M77" s="432">
        <v>2844.5966655486054</v>
      </c>
      <c r="N77" s="370">
        <v>75585.982057605172</v>
      </c>
      <c r="O77" s="409">
        <v>75585.982057605172</v>
      </c>
      <c r="P77" s="371"/>
      <c r="Q77" s="436">
        <v>293080.5632756867</v>
      </c>
      <c r="R77" s="370">
        <v>313350.47921623988</v>
      </c>
      <c r="S77" s="409">
        <v>282138.43565477186</v>
      </c>
      <c r="T77" s="371"/>
      <c r="U77" s="439">
        <v>1394651.8021272002</v>
      </c>
      <c r="V77" s="370">
        <v>1721048.0024781828</v>
      </c>
      <c r="W77" s="409">
        <v>1711788.5287605985</v>
      </c>
      <c r="X77" s="333"/>
      <c r="Y77" s="444">
        <f t="shared" si="11"/>
        <v>742.50451187108297</v>
      </c>
      <c r="Z77" s="378">
        <f t="shared" si="11"/>
        <v>838.8042717506213</v>
      </c>
      <c r="AA77" s="415">
        <f t="shared" si="11"/>
        <v>856.24529058243127</v>
      </c>
      <c r="AB77" s="379"/>
      <c r="AC77" s="451">
        <f t="shared" si="12"/>
        <v>95.578357835984036</v>
      </c>
      <c r="AD77" s="378">
        <f t="shared" si="12"/>
        <v>177.29911589570796</v>
      </c>
      <c r="AE77" s="415">
        <f t="shared" si="12"/>
        <v>176.60300159775306</v>
      </c>
      <c r="AF77" s="379"/>
      <c r="AG77" s="451">
        <f t="shared" si="13"/>
        <v>2.1697915069020635</v>
      </c>
      <c r="AH77" s="378">
        <f t="shared" si="13"/>
        <v>57.65521133303217</v>
      </c>
      <c r="AI77" s="415">
        <f t="shared" si="13"/>
        <v>57.65521133303217</v>
      </c>
      <c r="AJ77" s="379"/>
      <c r="AK77" s="451">
        <f t="shared" si="14"/>
        <v>223.55496817367407</v>
      </c>
      <c r="AL77" s="378">
        <f t="shared" si="14"/>
        <v>239.01638384152545</v>
      </c>
      <c r="AM77" s="415">
        <f t="shared" si="14"/>
        <v>215.20857029349494</v>
      </c>
      <c r="AN77" s="379"/>
      <c r="AO77" s="455">
        <f t="shared" si="10"/>
        <v>1063.8076293876431</v>
      </c>
      <c r="AP77" s="380">
        <f t="shared" si="10"/>
        <v>1312.7749828208869</v>
      </c>
      <c r="AQ77" s="420">
        <f t="shared" si="10"/>
        <v>1305.7120738067113</v>
      </c>
    </row>
    <row r="78" spans="1:43" s="10" customFormat="1" ht="14.4" x14ac:dyDescent="0.3">
      <c r="A78" s="251">
        <v>217</v>
      </c>
      <c r="B78" s="349" t="s">
        <v>77</v>
      </c>
      <c r="C78" s="360">
        <v>5390</v>
      </c>
      <c r="D78" s="350"/>
      <c r="E78" s="427">
        <v>5008284.3648224557</v>
      </c>
      <c r="F78" s="370">
        <v>5233442.7255160194</v>
      </c>
      <c r="G78" s="409">
        <v>5337472.8141263444</v>
      </c>
      <c r="H78" s="360"/>
      <c r="I78" s="432">
        <v>-571863.76021341304</v>
      </c>
      <c r="J78" s="370">
        <v>-187105.07181367211</v>
      </c>
      <c r="K78" s="409">
        <v>-190847.92843718082</v>
      </c>
      <c r="L78" s="371"/>
      <c r="M78" s="432">
        <v>-779422.33457635751</v>
      </c>
      <c r="N78" s="370">
        <v>-509057.91495896928</v>
      </c>
      <c r="O78" s="409">
        <v>-509057.91495896928</v>
      </c>
      <c r="P78" s="371"/>
      <c r="Q78" s="436">
        <v>1002301.0188234118</v>
      </c>
      <c r="R78" s="370">
        <v>1043608.2415915644</v>
      </c>
      <c r="S78" s="409">
        <v>941606.69798312383</v>
      </c>
      <c r="T78" s="371"/>
      <c r="U78" s="439">
        <v>4659299.2888560966</v>
      </c>
      <c r="V78" s="370">
        <v>5580887.9803349422</v>
      </c>
      <c r="W78" s="409">
        <v>5579173.6687133182</v>
      </c>
      <c r="X78" s="333"/>
      <c r="Y78" s="444">
        <f t="shared" si="11"/>
        <v>929.1807726943332</v>
      </c>
      <c r="Z78" s="378">
        <f t="shared" si="11"/>
        <v>970.95412347235981</v>
      </c>
      <c r="AA78" s="415">
        <f t="shared" si="11"/>
        <v>990.25469649839408</v>
      </c>
      <c r="AB78" s="379"/>
      <c r="AC78" s="451">
        <f t="shared" si="12"/>
        <v>-106.09717258133823</v>
      </c>
      <c r="AD78" s="378">
        <f t="shared" si="12"/>
        <v>-34.713371394002245</v>
      </c>
      <c r="AE78" s="415">
        <f t="shared" si="12"/>
        <v>-35.40777893083132</v>
      </c>
      <c r="AF78" s="379"/>
      <c r="AG78" s="451">
        <f t="shared" si="13"/>
        <v>-144.60525687873053</v>
      </c>
      <c r="AH78" s="378">
        <f t="shared" si="13"/>
        <v>-94.444882181626951</v>
      </c>
      <c r="AI78" s="415">
        <f t="shared" si="13"/>
        <v>-94.444882181626951</v>
      </c>
      <c r="AJ78" s="379"/>
      <c r="AK78" s="451">
        <f t="shared" si="14"/>
        <v>185.9556621193714</v>
      </c>
      <c r="AL78" s="378">
        <f t="shared" si="14"/>
        <v>193.61933981290619</v>
      </c>
      <c r="AM78" s="415">
        <f t="shared" si="14"/>
        <v>174.69512021950348</v>
      </c>
      <c r="AN78" s="379"/>
      <c r="AO78" s="455">
        <f t="shared" si="10"/>
        <v>864.43400535363571</v>
      </c>
      <c r="AP78" s="380">
        <f t="shared" si="10"/>
        <v>1035.4152097096369</v>
      </c>
      <c r="AQ78" s="420">
        <f t="shared" si="10"/>
        <v>1035.0971556054394</v>
      </c>
    </row>
    <row r="79" spans="1:43" s="10" customFormat="1" ht="14.4" x14ac:dyDescent="0.3">
      <c r="A79" s="251">
        <v>218</v>
      </c>
      <c r="B79" s="349" t="s">
        <v>78</v>
      </c>
      <c r="C79" s="360">
        <v>1192</v>
      </c>
      <c r="D79" s="350"/>
      <c r="E79" s="427">
        <v>429857.62472955941</v>
      </c>
      <c r="F79" s="370">
        <v>347367.39605838165</v>
      </c>
      <c r="G79" s="409">
        <v>523312.26934449637</v>
      </c>
      <c r="H79" s="360"/>
      <c r="I79" s="432">
        <v>434228.63700267102</v>
      </c>
      <c r="J79" s="370">
        <v>419223.44958513143</v>
      </c>
      <c r="K79" s="409">
        <v>418390.86057949654</v>
      </c>
      <c r="L79" s="371"/>
      <c r="M79" s="432">
        <v>249029.33100337881</v>
      </c>
      <c r="N79" s="370">
        <v>250585.23593168924</v>
      </c>
      <c r="O79" s="409">
        <v>250585.23593168924</v>
      </c>
      <c r="P79" s="371"/>
      <c r="Q79" s="436">
        <v>312799.45719283214</v>
      </c>
      <c r="R79" s="370">
        <v>330266.71203102346</v>
      </c>
      <c r="S79" s="409">
        <v>306216.15720227733</v>
      </c>
      <c r="T79" s="371"/>
      <c r="U79" s="439">
        <v>1425915.0499284414</v>
      </c>
      <c r="V79" s="370">
        <v>1347442.7936062259</v>
      </c>
      <c r="W79" s="409">
        <v>1498504.5230579595</v>
      </c>
      <c r="X79" s="333"/>
      <c r="Y79" s="444">
        <f t="shared" si="11"/>
        <v>360.61881269258339</v>
      </c>
      <c r="Z79" s="378">
        <f t="shared" si="11"/>
        <v>291.41560072011885</v>
      </c>
      <c r="AA79" s="415">
        <f t="shared" si="11"/>
        <v>439.02036018833587</v>
      </c>
      <c r="AB79" s="379"/>
      <c r="AC79" s="451">
        <f t="shared" si="12"/>
        <v>364.2857692975428</v>
      </c>
      <c r="AD79" s="378">
        <f t="shared" si="12"/>
        <v>351.69752481974115</v>
      </c>
      <c r="AE79" s="415">
        <f t="shared" si="12"/>
        <v>350.99904411031588</v>
      </c>
      <c r="AF79" s="379"/>
      <c r="AG79" s="451">
        <f t="shared" si="13"/>
        <v>208.91722399612317</v>
      </c>
      <c r="AH79" s="378">
        <f t="shared" si="13"/>
        <v>210.22251336551111</v>
      </c>
      <c r="AI79" s="415">
        <f t="shared" si="13"/>
        <v>210.22251336551111</v>
      </c>
      <c r="AJ79" s="379"/>
      <c r="AK79" s="451">
        <f t="shared" si="14"/>
        <v>262.41565200740951</v>
      </c>
      <c r="AL79" s="378">
        <f t="shared" si="14"/>
        <v>277.06938928777134</v>
      </c>
      <c r="AM79" s="415">
        <f t="shared" si="14"/>
        <v>256.89274933076956</v>
      </c>
      <c r="AN79" s="379"/>
      <c r="AO79" s="455">
        <f t="shared" si="10"/>
        <v>1196.2374579936588</v>
      </c>
      <c r="AP79" s="380">
        <f t="shared" si="10"/>
        <v>1130.4050281931425</v>
      </c>
      <c r="AQ79" s="420">
        <f t="shared" si="10"/>
        <v>1257.1346669949326</v>
      </c>
    </row>
    <row r="80" spans="1:43" s="10" customFormat="1" ht="14.4" x14ac:dyDescent="0.3">
      <c r="A80" s="251">
        <v>224</v>
      </c>
      <c r="B80" s="349" t="s">
        <v>79</v>
      </c>
      <c r="C80" s="360">
        <v>8717</v>
      </c>
      <c r="D80" s="350"/>
      <c r="E80" s="427">
        <v>5663742.8243767098</v>
      </c>
      <c r="F80" s="370">
        <v>5935024.626703226</v>
      </c>
      <c r="G80" s="409">
        <v>5605091.4213928506</v>
      </c>
      <c r="H80" s="360"/>
      <c r="I80" s="432">
        <v>-1674304.7387449942</v>
      </c>
      <c r="J80" s="370">
        <v>-2025615.5461951678</v>
      </c>
      <c r="K80" s="409">
        <v>-2031614.0499176211</v>
      </c>
      <c r="L80" s="371"/>
      <c r="M80" s="432">
        <v>-1250089.4821567261</v>
      </c>
      <c r="N80" s="370">
        <v>-1476907.3709463754</v>
      </c>
      <c r="O80" s="409">
        <v>-1476907.3709463754</v>
      </c>
      <c r="P80" s="371"/>
      <c r="Q80" s="436">
        <v>1401567.5752186738</v>
      </c>
      <c r="R80" s="370">
        <v>1432259.5658942941</v>
      </c>
      <c r="S80" s="409">
        <v>1280565.4758482664</v>
      </c>
      <c r="T80" s="371"/>
      <c r="U80" s="439">
        <v>4140916.1786936633</v>
      </c>
      <c r="V80" s="370">
        <v>3864761.2754559773</v>
      </c>
      <c r="W80" s="409">
        <v>3377135.4763771202</v>
      </c>
      <c r="X80" s="333"/>
      <c r="Y80" s="444">
        <f t="shared" si="11"/>
        <v>649.73532458147406</v>
      </c>
      <c r="Z80" s="378">
        <f t="shared" si="11"/>
        <v>680.85632978125795</v>
      </c>
      <c r="AA80" s="415">
        <f t="shared" si="11"/>
        <v>643.00693144348406</v>
      </c>
      <c r="AB80" s="379"/>
      <c r="AC80" s="451">
        <f t="shared" si="12"/>
        <v>-192.07350450212161</v>
      </c>
      <c r="AD80" s="378">
        <f t="shared" si="12"/>
        <v>-232.375306435146</v>
      </c>
      <c r="AE80" s="415">
        <f t="shared" si="12"/>
        <v>-233.06344498309292</v>
      </c>
      <c r="AF80" s="379"/>
      <c r="AG80" s="451">
        <f t="shared" si="13"/>
        <v>-143.40822325992039</v>
      </c>
      <c r="AH80" s="378">
        <f t="shared" si="13"/>
        <v>-169.42840093453887</v>
      </c>
      <c r="AI80" s="415">
        <f t="shared" si="13"/>
        <v>-169.42840093453887</v>
      </c>
      <c r="AJ80" s="379"/>
      <c r="AK80" s="451">
        <f t="shared" si="14"/>
        <v>160.78554264295903</v>
      </c>
      <c r="AL80" s="378">
        <f t="shared" si="14"/>
        <v>164.30647767515131</v>
      </c>
      <c r="AM80" s="415">
        <f t="shared" si="14"/>
        <v>146.90437947094946</v>
      </c>
      <c r="AN80" s="379"/>
      <c r="AO80" s="455">
        <f t="shared" si="10"/>
        <v>475.03913946239112</v>
      </c>
      <c r="AP80" s="380">
        <f t="shared" si="10"/>
        <v>443.35910008672448</v>
      </c>
      <c r="AQ80" s="420">
        <f t="shared" si="10"/>
        <v>387.41946499680171</v>
      </c>
    </row>
    <row r="81" spans="1:43" s="10" customFormat="1" ht="14.4" x14ac:dyDescent="0.3">
      <c r="A81" s="251">
        <v>226</v>
      </c>
      <c r="B81" s="349" t="s">
        <v>80</v>
      </c>
      <c r="C81" s="360">
        <v>3774</v>
      </c>
      <c r="D81" s="350"/>
      <c r="E81" s="427">
        <v>2329379.3645993234</v>
      </c>
      <c r="F81" s="370">
        <v>2421618.136468288</v>
      </c>
      <c r="G81" s="409">
        <v>2643508.1890179426</v>
      </c>
      <c r="H81" s="360"/>
      <c r="I81" s="432">
        <v>666337.46231528232</v>
      </c>
      <c r="J81" s="370">
        <v>649935.37985240424</v>
      </c>
      <c r="K81" s="409">
        <v>647274.13015585125</v>
      </c>
      <c r="L81" s="371"/>
      <c r="M81" s="432">
        <v>456923.58366554562</v>
      </c>
      <c r="N81" s="370">
        <v>453412.11781507568</v>
      </c>
      <c r="O81" s="409">
        <v>453412.11781507568</v>
      </c>
      <c r="P81" s="371"/>
      <c r="Q81" s="436">
        <v>783128.71000694181</v>
      </c>
      <c r="R81" s="370">
        <v>849969.94094829075</v>
      </c>
      <c r="S81" s="409">
        <v>761179.30166708445</v>
      </c>
      <c r="T81" s="371"/>
      <c r="U81" s="439">
        <v>4235769.1205870928</v>
      </c>
      <c r="V81" s="370">
        <v>4374935.5750840586</v>
      </c>
      <c r="W81" s="409">
        <v>4505373.7386559546</v>
      </c>
      <c r="X81" s="333"/>
      <c r="Y81" s="444">
        <f t="shared" si="11"/>
        <v>617.21763767867606</v>
      </c>
      <c r="Z81" s="378">
        <f t="shared" si="11"/>
        <v>641.65822375948278</v>
      </c>
      <c r="AA81" s="415">
        <f t="shared" si="11"/>
        <v>700.45262030152162</v>
      </c>
      <c r="AB81" s="379"/>
      <c r="AC81" s="451">
        <f t="shared" si="12"/>
        <v>176.56000591289938</v>
      </c>
      <c r="AD81" s="378">
        <f t="shared" si="12"/>
        <v>172.21393212835301</v>
      </c>
      <c r="AE81" s="415">
        <f t="shared" si="12"/>
        <v>171.50877852566276</v>
      </c>
      <c r="AF81" s="379"/>
      <c r="AG81" s="451">
        <f t="shared" si="13"/>
        <v>121.07143181387006</v>
      </c>
      <c r="AH81" s="378">
        <f t="shared" si="13"/>
        <v>120.14099571146679</v>
      </c>
      <c r="AI81" s="415">
        <f t="shared" si="13"/>
        <v>120.14099571146679</v>
      </c>
      <c r="AJ81" s="379"/>
      <c r="AK81" s="451">
        <f t="shared" si="14"/>
        <v>207.50628246076889</v>
      </c>
      <c r="AL81" s="378">
        <f t="shared" si="14"/>
        <v>225.21726045264725</v>
      </c>
      <c r="AM81" s="415">
        <f t="shared" si="14"/>
        <v>201.69032900558676</v>
      </c>
      <c r="AN81" s="379"/>
      <c r="AO81" s="455">
        <f t="shared" si="10"/>
        <v>1122.3553578662143</v>
      </c>
      <c r="AP81" s="380">
        <f t="shared" si="10"/>
        <v>1159.2304120519498</v>
      </c>
      <c r="AQ81" s="420">
        <f t="shared" si="10"/>
        <v>1193.792723544238</v>
      </c>
    </row>
    <row r="82" spans="1:43" s="10" customFormat="1" ht="14.4" x14ac:dyDescent="0.3">
      <c r="A82" s="251">
        <v>230</v>
      </c>
      <c r="B82" s="349" t="s">
        <v>81</v>
      </c>
      <c r="C82" s="360">
        <v>2290</v>
      </c>
      <c r="D82" s="350"/>
      <c r="E82" s="427">
        <v>1730357.6861397913</v>
      </c>
      <c r="F82" s="370">
        <v>1746050.4174005163</v>
      </c>
      <c r="G82" s="409">
        <v>1774454.7144885517</v>
      </c>
      <c r="H82" s="360"/>
      <c r="I82" s="432">
        <v>-401491.69798963703</v>
      </c>
      <c r="J82" s="370">
        <v>-216202.28501540603</v>
      </c>
      <c r="K82" s="409">
        <v>-217804.00139575751</v>
      </c>
      <c r="L82" s="371"/>
      <c r="M82" s="432">
        <v>-309518.0160542081</v>
      </c>
      <c r="N82" s="370">
        <v>-177805.40186040502</v>
      </c>
      <c r="O82" s="409">
        <v>-177805.40186040502</v>
      </c>
      <c r="P82" s="371"/>
      <c r="Q82" s="436">
        <v>555793.29796425416</v>
      </c>
      <c r="R82" s="370">
        <v>586962.8874883817</v>
      </c>
      <c r="S82" s="409">
        <v>538961.35621266416</v>
      </c>
      <c r="T82" s="371"/>
      <c r="U82" s="439">
        <v>1575141.2700602002</v>
      </c>
      <c r="V82" s="370">
        <v>1939005.6180130872</v>
      </c>
      <c r="W82" s="409">
        <v>1917806.6674450533</v>
      </c>
      <c r="X82" s="333"/>
      <c r="Y82" s="444">
        <f t="shared" si="11"/>
        <v>755.61471010471234</v>
      </c>
      <c r="Z82" s="378">
        <f t="shared" si="11"/>
        <v>762.46743117926474</v>
      </c>
      <c r="AA82" s="415">
        <f t="shared" si="11"/>
        <v>774.87105436181298</v>
      </c>
      <c r="AB82" s="379"/>
      <c r="AC82" s="451">
        <f t="shared" si="12"/>
        <v>-175.32388558499434</v>
      </c>
      <c r="AD82" s="378">
        <f t="shared" si="12"/>
        <v>-94.411478172666392</v>
      </c>
      <c r="AE82" s="415">
        <f t="shared" si="12"/>
        <v>-95.110917640068777</v>
      </c>
      <c r="AF82" s="379"/>
      <c r="AG82" s="451">
        <f t="shared" si="13"/>
        <v>-135.16070570052756</v>
      </c>
      <c r="AH82" s="378">
        <f t="shared" si="13"/>
        <v>-77.644280288386469</v>
      </c>
      <c r="AI82" s="415">
        <f t="shared" si="13"/>
        <v>-77.644280288386469</v>
      </c>
      <c r="AJ82" s="379"/>
      <c r="AK82" s="451">
        <f t="shared" si="14"/>
        <v>242.7044969276219</v>
      </c>
      <c r="AL82" s="378">
        <f t="shared" si="14"/>
        <v>256.3156713923064</v>
      </c>
      <c r="AM82" s="415">
        <f t="shared" si="14"/>
        <v>235.35430402299744</v>
      </c>
      <c r="AN82" s="379"/>
      <c r="AO82" s="455">
        <f t="shared" si="10"/>
        <v>687.83461574681235</v>
      </c>
      <c r="AP82" s="380">
        <f t="shared" si="10"/>
        <v>846.7273441105184</v>
      </c>
      <c r="AQ82" s="420">
        <f t="shared" si="10"/>
        <v>837.47016045635519</v>
      </c>
    </row>
    <row r="83" spans="1:43" s="10" customFormat="1" ht="14.4" x14ac:dyDescent="0.3">
      <c r="A83" s="251">
        <v>231</v>
      </c>
      <c r="B83" s="349" t="s">
        <v>82</v>
      </c>
      <c r="C83" s="360">
        <v>1289</v>
      </c>
      <c r="D83" s="350"/>
      <c r="E83" s="427">
        <v>241797.30023754807</v>
      </c>
      <c r="F83" s="370">
        <v>67318.038049331139</v>
      </c>
      <c r="G83" s="409">
        <v>122956.5489290433</v>
      </c>
      <c r="H83" s="360"/>
      <c r="I83" s="432">
        <v>-768192.36176672636</v>
      </c>
      <c r="J83" s="370">
        <v>72509.747338303991</v>
      </c>
      <c r="K83" s="409">
        <v>71628.182508808211</v>
      </c>
      <c r="L83" s="371"/>
      <c r="M83" s="432">
        <v>-471071.54462176515</v>
      </c>
      <c r="N83" s="370">
        <v>81281.705999784826</v>
      </c>
      <c r="O83" s="409">
        <v>81281.705999784826</v>
      </c>
      <c r="P83" s="371"/>
      <c r="Q83" s="436">
        <v>215750.61048085833</v>
      </c>
      <c r="R83" s="370">
        <v>226936.0921864406</v>
      </c>
      <c r="S83" s="409">
        <v>196637.78840962611</v>
      </c>
      <c r="T83" s="371"/>
      <c r="U83" s="439">
        <v>-781715.99567008507</v>
      </c>
      <c r="V83" s="370">
        <v>448045.58357386052</v>
      </c>
      <c r="W83" s="409">
        <v>472504.22584726242</v>
      </c>
      <c r="X83" s="333"/>
      <c r="Y83" s="444">
        <f t="shared" si="11"/>
        <v>187.58518249615832</v>
      </c>
      <c r="Z83" s="378">
        <f t="shared" si="11"/>
        <v>52.225010123608328</v>
      </c>
      <c r="AA83" s="415">
        <f t="shared" si="11"/>
        <v>95.389099246736464</v>
      </c>
      <c r="AB83" s="379"/>
      <c r="AC83" s="451">
        <f t="shared" si="12"/>
        <v>-595.95993930700263</v>
      </c>
      <c r="AD83" s="378">
        <f t="shared" si="12"/>
        <v>56.252713218234284</v>
      </c>
      <c r="AE83" s="415">
        <f t="shared" si="12"/>
        <v>55.568799463776735</v>
      </c>
      <c r="AF83" s="379"/>
      <c r="AG83" s="451">
        <f t="shared" si="13"/>
        <v>-365.45503849632672</v>
      </c>
      <c r="AH83" s="378">
        <f t="shared" si="13"/>
        <v>63.057956555302425</v>
      </c>
      <c r="AI83" s="415">
        <f t="shared" si="13"/>
        <v>63.057956555302425</v>
      </c>
      <c r="AJ83" s="379"/>
      <c r="AK83" s="451">
        <f t="shared" si="14"/>
        <v>167.37828586567753</v>
      </c>
      <c r="AL83" s="378">
        <f t="shared" si="14"/>
        <v>176.05592877148223</v>
      </c>
      <c r="AM83" s="415">
        <f t="shared" si="14"/>
        <v>152.55065043415524</v>
      </c>
      <c r="AN83" s="379"/>
      <c r="AO83" s="455">
        <f t="shared" si="10"/>
        <v>-606.4515094414935</v>
      </c>
      <c r="AP83" s="380">
        <f t="shared" si="10"/>
        <v>347.59160866862726</v>
      </c>
      <c r="AQ83" s="420">
        <f t="shared" si="10"/>
        <v>366.56650569997083</v>
      </c>
    </row>
    <row r="84" spans="1:43" s="10" customFormat="1" ht="14.4" x14ac:dyDescent="0.3">
      <c r="A84" s="251">
        <v>232</v>
      </c>
      <c r="B84" s="349" t="s">
        <v>83</v>
      </c>
      <c r="C84" s="360">
        <v>12890</v>
      </c>
      <c r="D84" s="350"/>
      <c r="E84" s="427">
        <v>7810445.9734512959</v>
      </c>
      <c r="F84" s="370">
        <v>8055820.0747860465</v>
      </c>
      <c r="G84" s="409">
        <v>8007784.6713422481</v>
      </c>
      <c r="H84" s="360"/>
      <c r="I84" s="432">
        <v>357686.00280510844</v>
      </c>
      <c r="J84" s="370">
        <v>1638282.9667957716</v>
      </c>
      <c r="K84" s="409">
        <v>1629310.7338245262</v>
      </c>
      <c r="L84" s="371"/>
      <c r="M84" s="432">
        <v>-52954.66327059859</v>
      </c>
      <c r="N84" s="370">
        <v>860683.67915964418</v>
      </c>
      <c r="O84" s="409">
        <v>860683.67915964418</v>
      </c>
      <c r="P84" s="371"/>
      <c r="Q84" s="436">
        <v>2699500.3019865137</v>
      </c>
      <c r="R84" s="370">
        <v>2835835.6759538082</v>
      </c>
      <c r="S84" s="409">
        <v>2578095.4031698545</v>
      </c>
      <c r="T84" s="371"/>
      <c r="U84" s="439">
        <v>10814677.614972319</v>
      </c>
      <c r="V84" s="370">
        <v>13390622.396695271</v>
      </c>
      <c r="W84" s="409">
        <v>13075874.487496275</v>
      </c>
      <c r="X84" s="333"/>
      <c r="Y84" s="444">
        <f t="shared" si="11"/>
        <v>605.93064185037201</v>
      </c>
      <c r="Z84" s="378">
        <f t="shared" si="11"/>
        <v>624.96664660869249</v>
      </c>
      <c r="AA84" s="415">
        <f t="shared" si="11"/>
        <v>621.2400831142163</v>
      </c>
      <c r="AB84" s="379"/>
      <c r="AC84" s="451">
        <f t="shared" si="12"/>
        <v>27.749108053150383</v>
      </c>
      <c r="AD84" s="378">
        <f t="shared" si="12"/>
        <v>127.09720456134768</v>
      </c>
      <c r="AE84" s="415">
        <f t="shared" si="12"/>
        <v>126.40114304301987</v>
      </c>
      <c r="AF84" s="379"/>
      <c r="AG84" s="451">
        <f t="shared" si="13"/>
        <v>-4.1081973057097434</v>
      </c>
      <c r="AH84" s="378">
        <f t="shared" si="13"/>
        <v>66.771425846364949</v>
      </c>
      <c r="AI84" s="415">
        <f t="shared" si="13"/>
        <v>66.771425846364949</v>
      </c>
      <c r="AJ84" s="379"/>
      <c r="AK84" s="451">
        <f t="shared" si="14"/>
        <v>209.42593498731682</v>
      </c>
      <c r="AL84" s="378">
        <f t="shared" si="14"/>
        <v>220.00276772333655</v>
      </c>
      <c r="AM84" s="415">
        <f t="shared" si="14"/>
        <v>200.00740133202905</v>
      </c>
      <c r="AN84" s="379"/>
      <c r="AO84" s="455">
        <f t="shared" si="10"/>
        <v>838.99748758512953</v>
      </c>
      <c r="AP84" s="380">
        <f t="shared" si="10"/>
        <v>1038.8380447397417</v>
      </c>
      <c r="AQ84" s="420">
        <f t="shared" si="10"/>
        <v>1014.4200533356303</v>
      </c>
    </row>
    <row r="85" spans="1:43" s="10" customFormat="1" ht="14.4" x14ac:dyDescent="0.3">
      <c r="A85" s="251">
        <v>233</v>
      </c>
      <c r="B85" s="349" t="s">
        <v>84</v>
      </c>
      <c r="C85" s="360">
        <v>15312</v>
      </c>
      <c r="D85" s="350"/>
      <c r="E85" s="427">
        <v>10774751.954963306</v>
      </c>
      <c r="F85" s="370">
        <v>11208366.734360799</v>
      </c>
      <c r="G85" s="409">
        <v>10697648.577327553</v>
      </c>
      <c r="H85" s="360"/>
      <c r="I85" s="432">
        <v>2261003.4328935547</v>
      </c>
      <c r="J85" s="370">
        <v>1017454.9185334948</v>
      </c>
      <c r="K85" s="409">
        <v>1006753.3561197252</v>
      </c>
      <c r="L85" s="371"/>
      <c r="M85" s="432">
        <v>631798.2322818815</v>
      </c>
      <c r="N85" s="370">
        <v>-147212.46308036111</v>
      </c>
      <c r="O85" s="409">
        <v>-147212.46308036111</v>
      </c>
      <c r="P85" s="371"/>
      <c r="Q85" s="436">
        <v>3202361.9960945719</v>
      </c>
      <c r="R85" s="370">
        <v>3347841.4322457891</v>
      </c>
      <c r="S85" s="409">
        <v>3043906.5074632354</v>
      </c>
      <c r="T85" s="371"/>
      <c r="U85" s="439">
        <v>16869915.616233315</v>
      </c>
      <c r="V85" s="370">
        <v>15426450.622059721</v>
      </c>
      <c r="W85" s="409">
        <v>14601095.977830153</v>
      </c>
      <c r="X85" s="333"/>
      <c r="Y85" s="444">
        <f t="shared" si="11"/>
        <v>703.68024784243119</v>
      </c>
      <c r="Z85" s="378">
        <f t="shared" si="11"/>
        <v>731.99887241123292</v>
      </c>
      <c r="AA85" s="415">
        <f t="shared" si="11"/>
        <v>698.64476079725398</v>
      </c>
      <c r="AB85" s="379"/>
      <c r="AC85" s="451">
        <f t="shared" si="12"/>
        <v>147.66218866859683</v>
      </c>
      <c r="AD85" s="378">
        <f t="shared" si="12"/>
        <v>66.448205233378715</v>
      </c>
      <c r="AE85" s="415">
        <f t="shared" si="12"/>
        <v>65.749304866753207</v>
      </c>
      <c r="AF85" s="379"/>
      <c r="AG85" s="451">
        <f t="shared" si="13"/>
        <v>41.261640039307828</v>
      </c>
      <c r="AH85" s="378">
        <f t="shared" si="13"/>
        <v>-9.6141890726463632</v>
      </c>
      <c r="AI85" s="415">
        <f t="shared" si="13"/>
        <v>-9.6141890726463632</v>
      </c>
      <c r="AJ85" s="379"/>
      <c r="AK85" s="451">
        <f t="shared" si="14"/>
        <v>209.14067372613454</v>
      </c>
      <c r="AL85" s="378">
        <f t="shared" si="14"/>
        <v>218.64168183423388</v>
      </c>
      <c r="AM85" s="415">
        <f t="shared" si="14"/>
        <v>198.79222227424475</v>
      </c>
      <c r="AN85" s="379"/>
      <c r="AO85" s="455">
        <f t="shared" si="10"/>
        <v>1101.7447502764705</v>
      </c>
      <c r="AP85" s="380">
        <f t="shared" si="10"/>
        <v>1007.4745704061992</v>
      </c>
      <c r="AQ85" s="420">
        <f t="shared" si="10"/>
        <v>953.57209886560565</v>
      </c>
    </row>
    <row r="86" spans="1:43" s="10" customFormat="1" ht="14.4" x14ac:dyDescent="0.3">
      <c r="A86" s="251">
        <v>235</v>
      </c>
      <c r="B86" s="349" t="s">
        <v>85</v>
      </c>
      <c r="C86" s="360">
        <v>10396</v>
      </c>
      <c r="D86" s="350"/>
      <c r="E86" s="427">
        <v>5820512.6767162755</v>
      </c>
      <c r="F86" s="370">
        <v>4374108.6083686277</v>
      </c>
      <c r="G86" s="409">
        <v>5133462.2914543133</v>
      </c>
      <c r="H86" s="360"/>
      <c r="I86" s="432">
        <v>8038902.0818206035</v>
      </c>
      <c r="J86" s="370">
        <v>7407485.3384862114</v>
      </c>
      <c r="K86" s="409">
        <v>7400464.5506657045</v>
      </c>
      <c r="L86" s="371"/>
      <c r="M86" s="432">
        <v>1937661.5093347558</v>
      </c>
      <c r="N86" s="370">
        <v>1444068.0122387395</v>
      </c>
      <c r="O86" s="409">
        <v>1444068.0122387395</v>
      </c>
      <c r="P86" s="371"/>
      <c r="Q86" s="436">
        <v>547706.86222754675</v>
      </c>
      <c r="R86" s="370">
        <v>647295.68972257851</v>
      </c>
      <c r="S86" s="409">
        <v>510319.39465240389</v>
      </c>
      <c r="T86" s="371"/>
      <c r="U86" s="439">
        <v>16344783.130099181</v>
      </c>
      <c r="V86" s="370">
        <v>13872957.648816157</v>
      </c>
      <c r="W86" s="409">
        <v>14488314.249011161</v>
      </c>
      <c r="X86" s="333"/>
      <c r="Y86" s="444">
        <f t="shared" si="11"/>
        <v>559.88001892230432</v>
      </c>
      <c r="Z86" s="378">
        <f t="shared" si="11"/>
        <v>420.74919280190727</v>
      </c>
      <c r="AA86" s="415">
        <f t="shared" si="11"/>
        <v>493.79206343346607</v>
      </c>
      <c r="AB86" s="379"/>
      <c r="AC86" s="451">
        <f t="shared" si="12"/>
        <v>773.26876508470593</v>
      </c>
      <c r="AD86" s="378">
        <f t="shared" si="12"/>
        <v>712.53225649155559</v>
      </c>
      <c r="AE86" s="415">
        <f t="shared" si="12"/>
        <v>711.856920995162</v>
      </c>
      <c r="AF86" s="379"/>
      <c r="AG86" s="451">
        <f t="shared" si="13"/>
        <v>186.38529331807962</v>
      </c>
      <c r="AH86" s="378">
        <f t="shared" si="13"/>
        <v>138.90611891484605</v>
      </c>
      <c r="AI86" s="415">
        <f t="shared" si="13"/>
        <v>138.90611891484605</v>
      </c>
      <c r="AJ86" s="379"/>
      <c r="AK86" s="451">
        <f t="shared" si="14"/>
        <v>52.684384592876754</v>
      </c>
      <c r="AL86" s="378">
        <f t="shared" si="14"/>
        <v>62.263917826334982</v>
      </c>
      <c r="AM86" s="415">
        <f t="shared" si="14"/>
        <v>49.088052582955356</v>
      </c>
      <c r="AN86" s="379"/>
      <c r="AO86" s="455">
        <f t="shared" si="10"/>
        <v>1572.2184619179666</v>
      </c>
      <c r="AP86" s="380">
        <f t="shared" si="10"/>
        <v>1334.4514860346437</v>
      </c>
      <c r="AQ86" s="420">
        <f t="shared" si="10"/>
        <v>1393.6431559264295</v>
      </c>
    </row>
    <row r="87" spans="1:43" s="10" customFormat="1" ht="14.4" x14ac:dyDescent="0.3">
      <c r="A87" s="251">
        <v>236</v>
      </c>
      <c r="B87" s="349" t="s">
        <v>86</v>
      </c>
      <c r="C87" s="360">
        <v>4196</v>
      </c>
      <c r="D87" s="350"/>
      <c r="E87" s="427">
        <v>4331264.870364002</v>
      </c>
      <c r="F87" s="370">
        <v>4115007.8865662324</v>
      </c>
      <c r="G87" s="409">
        <v>4079440.3888632767</v>
      </c>
      <c r="H87" s="360"/>
      <c r="I87" s="432">
        <v>-174884.60934423775</v>
      </c>
      <c r="J87" s="370">
        <v>386066.45793304517</v>
      </c>
      <c r="K87" s="409">
        <v>383149.98211214674</v>
      </c>
      <c r="L87" s="371"/>
      <c r="M87" s="432">
        <v>-470301.46489532274</v>
      </c>
      <c r="N87" s="370">
        <v>-53884.036587676506</v>
      </c>
      <c r="O87" s="409">
        <v>-53884.036587676506</v>
      </c>
      <c r="P87" s="371"/>
      <c r="Q87" s="436">
        <v>823506.76294386131</v>
      </c>
      <c r="R87" s="370">
        <v>847863.79760429263</v>
      </c>
      <c r="S87" s="409">
        <v>782427.70042935293</v>
      </c>
      <c r="T87" s="371"/>
      <c r="U87" s="439">
        <v>4509585.5590683026</v>
      </c>
      <c r="V87" s="370">
        <v>5295054.1055158935</v>
      </c>
      <c r="W87" s="409">
        <v>5191134.0348170996</v>
      </c>
      <c r="X87" s="333"/>
      <c r="Y87" s="444">
        <f t="shared" si="11"/>
        <v>1032.236623061011</v>
      </c>
      <c r="Z87" s="378">
        <f t="shared" si="11"/>
        <v>980.69778040186668</v>
      </c>
      <c r="AA87" s="415">
        <f t="shared" si="11"/>
        <v>972.22125568714887</v>
      </c>
      <c r="AB87" s="379"/>
      <c r="AC87" s="451">
        <f t="shared" si="12"/>
        <v>-41.678886878988976</v>
      </c>
      <c r="AD87" s="378">
        <f t="shared" si="12"/>
        <v>92.008212090811526</v>
      </c>
      <c r="AE87" s="415">
        <f t="shared" si="12"/>
        <v>91.313151123009234</v>
      </c>
      <c r="AF87" s="379"/>
      <c r="AG87" s="451">
        <f t="shared" si="13"/>
        <v>-112.0832852467404</v>
      </c>
      <c r="AH87" s="378">
        <f t="shared" si="13"/>
        <v>-12.841762771133581</v>
      </c>
      <c r="AI87" s="415">
        <f t="shared" si="13"/>
        <v>-12.841762771133581</v>
      </c>
      <c r="AJ87" s="379"/>
      <c r="AK87" s="451">
        <f t="shared" si="14"/>
        <v>196.25995303714521</v>
      </c>
      <c r="AL87" s="378">
        <f t="shared" si="14"/>
        <v>202.06477540617078</v>
      </c>
      <c r="AM87" s="415">
        <f t="shared" si="14"/>
        <v>186.46990000699546</v>
      </c>
      <c r="AN87" s="379"/>
      <c r="AO87" s="455">
        <f t="shared" si="10"/>
        <v>1074.7344039724267</v>
      </c>
      <c r="AP87" s="380">
        <f t="shared" si="10"/>
        <v>1261.9290051277153</v>
      </c>
      <c r="AQ87" s="420">
        <f t="shared" si="10"/>
        <v>1237.16254404602</v>
      </c>
    </row>
    <row r="88" spans="1:43" s="10" customFormat="1" ht="14.4" x14ac:dyDescent="0.3">
      <c r="A88" s="251">
        <v>239</v>
      </c>
      <c r="B88" s="349" t="s">
        <v>87</v>
      </c>
      <c r="C88" s="360">
        <v>2095</v>
      </c>
      <c r="D88" s="350"/>
      <c r="E88" s="427">
        <v>795097.92483758717</v>
      </c>
      <c r="F88" s="370">
        <v>1025647.3353557887</v>
      </c>
      <c r="G88" s="409">
        <v>1123837.6048722721</v>
      </c>
      <c r="H88" s="360"/>
      <c r="I88" s="432">
        <v>66499.639230492525</v>
      </c>
      <c r="J88" s="370">
        <v>856779.78156691685</v>
      </c>
      <c r="K88" s="409">
        <v>855293.26184268878</v>
      </c>
      <c r="L88" s="371"/>
      <c r="M88" s="432">
        <v>-373186.06952866755</v>
      </c>
      <c r="N88" s="370">
        <v>173609.12910464272</v>
      </c>
      <c r="O88" s="409">
        <v>173609.12910464272</v>
      </c>
      <c r="P88" s="371"/>
      <c r="Q88" s="436">
        <v>439327.36435204447</v>
      </c>
      <c r="R88" s="370">
        <v>474129.37998086144</v>
      </c>
      <c r="S88" s="409">
        <v>429804.42909756466</v>
      </c>
      <c r="T88" s="371"/>
      <c r="U88" s="439">
        <v>927738.85889145662</v>
      </c>
      <c r="V88" s="370">
        <v>2530165.6260082093</v>
      </c>
      <c r="W88" s="409">
        <v>2582544.424917168</v>
      </c>
      <c r="X88" s="333"/>
      <c r="Y88" s="444">
        <f t="shared" si="11"/>
        <v>379.52168250004161</v>
      </c>
      <c r="Z88" s="378">
        <f t="shared" si="11"/>
        <v>489.56913382137884</v>
      </c>
      <c r="AA88" s="415">
        <f t="shared" si="11"/>
        <v>536.43799755239718</v>
      </c>
      <c r="AB88" s="379"/>
      <c r="AC88" s="451">
        <f t="shared" si="12"/>
        <v>31.742071231738674</v>
      </c>
      <c r="AD88" s="378">
        <f t="shared" si="12"/>
        <v>408.96409621332549</v>
      </c>
      <c r="AE88" s="415">
        <f t="shared" si="12"/>
        <v>408.25454025903997</v>
      </c>
      <c r="AF88" s="379"/>
      <c r="AG88" s="451">
        <f t="shared" si="13"/>
        <v>-178.13177543134489</v>
      </c>
      <c r="AH88" s="378">
        <f t="shared" si="13"/>
        <v>82.868319381691038</v>
      </c>
      <c r="AI88" s="415">
        <f t="shared" si="13"/>
        <v>82.868319381691038</v>
      </c>
      <c r="AJ88" s="379"/>
      <c r="AK88" s="451">
        <f t="shared" si="14"/>
        <v>209.70279921338638</v>
      </c>
      <c r="AL88" s="378">
        <f t="shared" si="14"/>
        <v>226.31473984766657</v>
      </c>
      <c r="AM88" s="415">
        <f t="shared" si="14"/>
        <v>205.15724539263229</v>
      </c>
      <c r="AN88" s="379"/>
      <c r="AO88" s="455">
        <f t="shared" si="10"/>
        <v>442.83477751382179</v>
      </c>
      <c r="AP88" s="380">
        <f t="shared" si="10"/>
        <v>1207.7162892640617</v>
      </c>
      <c r="AQ88" s="420">
        <f t="shared" si="10"/>
        <v>1232.7181025857603</v>
      </c>
    </row>
    <row r="89" spans="1:43" s="10" customFormat="1" ht="14.4" x14ac:dyDescent="0.3">
      <c r="A89" s="251">
        <v>240</v>
      </c>
      <c r="B89" s="349" t="s">
        <v>88</v>
      </c>
      <c r="C89" s="360">
        <v>19982</v>
      </c>
      <c r="D89" s="350"/>
      <c r="E89" s="427">
        <v>5975212.4050040245</v>
      </c>
      <c r="F89" s="370">
        <v>6209234.3137498172</v>
      </c>
      <c r="G89" s="409">
        <v>6785519.1720939102</v>
      </c>
      <c r="H89" s="360"/>
      <c r="I89" s="432">
        <v>-7270141.3799906326</v>
      </c>
      <c r="J89" s="370">
        <v>-5176480.798559295</v>
      </c>
      <c r="K89" s="409">
        <v>-5190578.2480275305</v>
      </c>
      <c r="L89" s="371"/>
      <c r="M89" s="432">
        <v>-4508571.2695623096</v>
      </c>
      <c r="N89" s="370">
        <v>-3043387.8320719418</v>
      </c>
      <c r="O89" s="409">
        <v>-3043387.8320719418</v>
      </c>
      <c r="P89" s="371"/>
      <c r="Q89" s="436">
        <v>3101327.9678195356</v>
      </c>
      <c r="R89" s="370">
        <v>3340011.8161153123</v>
      </c>
      <c r="S89" s="409">
        <v>2944272.6176621448</v>
      </c>
      <c r="T89" s="371"/>
      <c r="U89" s="439">
        <v>-2702172.2767293821</v>
      </c>
      <c r="V89" s="370">
        <v>1329377.4992338927</v>
      </c>
      <c r="W89" s="409">
        <v>1495825.7096565827</v>
      </c>
      <c r="X89" s="333"/>
      <c r="Y89" s="444">
        <f t="shared" si="11"/>
        <v>299.02974702252152</v>
      </c>
      <c r="Z89" s="378">
        <f t="shared" si="11"/>
        <v>310.7413829321298</v>
      </c>
      <c r="AA89" s="415">
        <f t="shared" si="11"/>
        <v>339.58158202852115</v>
      </c>
      <c r="AB89" s="379"/>
      <c r="AC89" s="451">
        <f t="shared" si="12"/>
        <v>-363.83452006759245</v>
      </c>
      <c r="AD89" s="378">
        <f t="shared" si="12"/>
        <v>-259.05719140022495</v>
      </c>
      <c r="AE89" s="415">
        <f t="shared" si="12"/>
        <v>-259.76269883032381</v>
      </c>
      <c r="AF89" s="379"/>
      <c r="AG89" s="451">
        <f t="shared" si="13"/>
        <v>-225.63163194686766</v>
      </c>
      <c r="AH89" s="378">
        <f t="shared" si="13"/>
        <v>-152.30646742427894</v>
      </c>
      <c r="AI89" s="415">
        <f t="shared" si="13"/>
        <v>-152.30646742427894</v>
      </c>
      <c r="AJ89" s="379"/>
      <c r="AK89" s="451">
        <f t="shared" si="14"/>
        <v>155.20608386645659</v>
      </c>
      <c r="AL89" s="378">
        <f t="shared" si="14"/>
        <v>167.15102672982246</v>
      </c>
      <c r="AM89" s="415">
        <f t="shared" si="14"/>
        <v>147.34624250135846</v>
      </c>
      <c r="AN89" s="379"/>
      <c r="AO89" s="455">
        <f t="shared" ref="AO89:AQ152" si="15">U89/$C89</f>
        <v>-135.23032112548205</v>
      </c>
      <c r="AP89" s="380">
        <f t="shared" si="15"/>
        <v>66.528750837448342</v>
      </c>
      <c r="AQ89" s="420">
        <f t="shared" si="15"/>
        <v>74.858658275276881</v>
      </c>
    </row>
    <row r="90" spans="1:43" s="10" customFormat="1" ht="14.4" x14ac:dyDescent="0.3">
      <c r="A90" s="251">
        <v>241</v>
      </c>
      <c r="B90" s="349" t="s">
        <v>89</v>
      </c>
      <c r="C90" s="360">
        <v>7904</v>
      </c>
      <c r="D90" s="350"/>
      <c r="E90" s="427">
        <v>3751778.7705992088</v>
      </c>
      <c r="F90" s="370">
        <v>4322000.6687010918</v>
      </c>
      <c r="G90" s="409">
        <v>4224443.633046289</v>
      </c>
      <c r="H90" s="360"/>
      <c r="I90" s="432">
        <v>-1000612.1863359695</v>
      </c>
      <c r="J90" s="370">
        <v>-695106.70136876265</v>
      </c>
      <c r="K90" s="409">
        <v>-700614.06725193502</v>
      </c>
      <c r="L90" s="371"/>
      <c r="M90" s="432">
        <v>-710737.15939233941</v>
      </c>
      <c r="N90" s="370">
        <v>-523935.73090704775</v>
      </c>
      <c r="O90" s="409">
        <v>-523935.73090704769</v>
      </c>
      <c r="P90" s="371"/>
      <c r="Q90" s="436">
        <v>1133289.0393038639</v>
      </c>
      <c r="R90" s="370">
        <v>1176017.9349575876</v>
      </c>
      <c r="S90" s="409">
        <v>1053369.0034405165</v>
      </c>
      <c r="T90" s="371"/>
      <c r="U90" s="439">
        <v>3173718.4641747633</v>
      </c>
      <c r="V90" s="370">
        <v>4278976.1713828696</v>
      </c>
      <c r="W90" s="409">
        <v>4053262.8383278227</v>
      </c>
      <c r="X90" s="333"/>
      <c r="Y90" s="444">
        <f t="shared" si="11"/>
        <v>474.66836672560839</v>
      </c>
      <c r="Z90" s="378">
        <f t="shared" si="11"/>
        <v>546.81182549355913</v>
      </c>
      <c r="AA90" s="415">
        <f t="shared" si="11"/>
        <v>534.46908312832602</v>
      </c>
      <c r="AB90" s="379"/>
      <c r="AC90" s="451">
        <f t="shared" si="12"/>
        <v>-126.59567134817428</v>
      </c>
      <c r="AD90" s="378">
        <f t="shared" si="12"/>
        <v>-87.943661610420378</v>
      </c>
      <c r="AE90" s="415">
        <f t="shared" si="12"/>
        <v>-88.640443731267084</v>
      </c>
      <c r="AF90" s="379"/>
      <c r="AG90" s="451">
        <f t="shared" si="13"/>
        <v>-89.921199315832411</v>
      </c>
      <c r="AH90" s="378">
        <f t="shared" si="13"/>
        <v>-66.287415347551587</v>
      </c>
      <c r="AI90" s="415">
        <f t="shared" si="13"/>
        <v>-66.287415347551587</v>
      </c>
      <c r="AJ90" s="379"/>
      <c r="AK90" s="451">
        <f t="shared" si="14"/>
        <v>143.3817104382419</v>
      </c>
      <c r="AL90" s="378">
        <f t="shared" si="14"/>
        <v>148.78769420009965</v>
      </c>
      <c r="AM90" s="415">
        <f t="shared" si="14"/>
        <v>133.2703698684864</v>
      </c>
      <c r="AN90" s="379"/>
      <c r="AO90" s="455">
        <f t="shared" si="15"/>
        <v>401.53320649984352</v>
      </c>
      <c r="AP90" s="380">
        <f t="shared" si="15"/>
        <v>541.36844273568693</v>
      </c>
      <c r="AQ90" s="420">
        <f t="shared" si="15"/>
        <v>512.81159391799372</v>
      </c>
    </row>
    <row r="91" spans="1:43" s="10" customFormat="1" ht="14.4" x14ac:dyDescent="0.3">
      <c r="A91" s="251">
        <v>244</v>
      </c>
      <c r="B91" s="349" t="s">
        <v>90</v>
      </c>
      <c r="C91" s="360">
        <v>19116</v>
      </c>
      <c r="D91" s="350"/>
      <c r="E91" s="427">
        <v>21861510.237562768</v>
      </c>
      <c r="F91" s="370">
        <v>20885742.93161945</v>
      </c>
      <c r="G91" s="409">
        <v>20783869.014525771</v>
      </c>
      <c r="H91" s="360"/>
      <c r="I91" s="432">
        <v>-451085.92769278958</v>
      </c>
      <c r="J91" s="370">
        <v>-2626201.7199251414</v>
      </c>
      <c r="K91" s="409">
        <v>-2639167.2070418885</v>
      </c>
      <c r="L91" s="371"/>
      <c r="M91" s="432">
        <v>-1312281.9088570974</v>
      </c>
      <c r="N91" s="370">
        <v>-2800896.2712056856</v>
      </c>
      <c r="O91" s="409">
        <v>-2800896.2712056856</v>
      </c>
      <c r="P91" s="371"/>
      <c r="Q91" s="436">
        <v>2028651.6328153238</v>
      </c>
      <c r="R91" s="370">
        <v>2123604.722633481</v>
      </c>
      <c r="S91" s="409">
        <v>1869335.2728171628</v>
      </c>
      <c r="T91" s="371"/>
      <c r="U91" s="439">
        <v>22126794.033828206</v>
      </c>
      <c r="V91" s="370">
        <v>17582249.663122103</v>
      </c>
      <c r="W91" s="409">
        <v>17213140.80909536</v>
      </c>
      <c r="X91" s="333"/>
      <c r="Y91" s="444">
        <f t="shared" si="11"/>
        <v>1143.6236784663511</v>
      </c>
      <c r="Z91" s="378">
        <f t="shared" si="11"/>
        <v>1092.5791447802601</v>
      </c>
      <c r="AA91" s="415">
        <f t="shared" si="11"/>
        <v>1087.2498961354765</v>
      </c>
      <c r="AB91" s="379"/>
      <c r="AC91" s="451">
        <f t="shared" si="12"/>
        <v>-23.597296907971835</v>
      </c>
      <c r="AD91" s="378">
        <f t="shared" si="12"/>
        <v>-137.38238752485569</v>
      </c>
      <c r="AE91" s="415">
        <f t="shared" si="12"/>
        <v>-138.06064066969495</v>
      </c>
      <c r="AF91" s="379"/>
      <c r="AG91" s="451">
        <f t="shared" si="13"/>
        <v>-68.648352629059289</v>
      </c>
      <c r="AH91" s="378">
        <f t="shared" si="13"/>
        <v>-146.52104369144621</v>
      </c>
      <c r="AI91" s="415">
        <f t="shared" si="13"/>
        <v>-146.52104369144621</v>
      </c>
      <c r="AJ91" s="379"/>
      <c r="AK91" s="451">
        <f t="shared" si="14"/>
        <v>106.1232283330887</v>
      </c>
      <c r="AL91" s="378">
        <f t="shared" si="14"/>
        <v>111.09043328277259</v>
      </c>
      <c r="AM91" s="415">
        <f t="shared" si="14"/>
        <v>97.789039172272595</v>
      </c>
      <c r="AN91" s="379"/>
      <c r="AO91" s="455">
        <f t="shared" si="15"/>
        <v>1157.5012572624089</v>
      </c>
      <c r="AP91" s="380">
        <f t="shared" si="15"/>
        <v>919.76614684673063</v>
      </c>
      <c r="AQ91" s="420">
        <f t="shared" si="15"/>
        <v>900.45725094660804</v>
      </c>
    </row>
    <row r="92" spans="1:43" s="10" customFormat="1" ht="14.4" x14ac:dyDescent="0.3">
      <c r="A92" s="251">
        <v>245</v>
      </c>
      <c r="B92" s="349" t="s">
        <v>91</v>
      </c>
      <c r="C92" s="360">
        <v>37232</v>
      </c>
      <c r="D92" s="350"/>
      <c r="E92" s="427">
        <v>17012032.52057435</v>
      </c>
      <c r="F92" s="370">
        <v>14248878.158409074</v>
      </c>
      <c r="G92" s="409">
        <v>13746730.943438204</v>
      </c>
      <c r="H92" s="360"/>
      <c r="I92" s="432">
        <v>-1720497.251842746</v>
      </c>
      <c r="J92" s="370">
        <v>9333840.5738359187</v>
      </c>
      <c r="K92" s="409">
        <v>9308245.5323660895</v>
      </c>
      <c r="L92" s="371"/>
      <c r="M92" s="432">
        <v>25258.537976205946</v>
      </c>
      <c r="N92" s="370">
        <v>7087487.6909904564</v>
      </c>
      <c r="O92" s="409">
        <v>7087487.6909904564</v>
      </c>
      <c r="P92" s="371"/>
      <c r="Q92" s="436">
        <v>4437190.0386960469</v>
      </c>
      <c r="R92" s="370">
        <v>4719409.4686540551</v>
      </c>
      <c r="S92" s="409">
        <v>4163436.6369951013</v>
      </c>
      <c r="T92" s="371"/>
      <c r="U92" s="439">
        <v>19753983.845403858</v>
      </c>
      <c r="V92" s="370">
        <v>35389615.891889505</v>
      </c>
      <c r="W92" s="409">
        <v>34305900.803789847</v>
      </c>
      <c r="X92" s="333"/>
      <c r="Y92" s="444">
        <f t="shared" si="11"/>
        <v>456.91965300210438</v>
      </c>
      <c r="Z92" s="378">
        <f t="shared" si="11"/>
        <v>382.70515036552092</v>
      </c>
      <c r="AA92" s="415">
        <f t="shared" si="11"/>
        <v>369.21817102057918</v>
      </c>
      <c r="AB92" s="379"/>
      <c r="AC92" s="451">
        <f t="shared" si="12"/>
        <v>-46.210175436257686</v>
      </c>
      <c r="AD92" s="378">
        <f t="shared" si="12"/>
        <v>250.69404205618605</v>
      </c>
      <c r="AE92" s="415">
        <f t="shared" si="12"/>
        <v>250.00659465959629</v>
      </c>
      <c r="AF92" s="379"/>
      <c r="AG92" s="451">
        <f t="shared" si="13"/>
        <v>0.67840937838971704</v>
      </c>
      <c r="AH92" s="378">
        <f t="shared" si="13"/>
        <v>190.36011202703202</v>
      </c>
      <c r="AI92" s="415">
        <f t="shared" si="13"/>
        <v>190.36011202703202</v>
      </c>
      <c r="AJ92" s="379"/>
      <c r="AK92" s="451">
        <f t="shared" si="14"/>
        <v>119.17678445144088</v>
      </c>
      <c r="AL92" s="378">
        <f t="shared" si="14"/>
        <v>126.75680781730918</v>
      </c>
      <c r="AM92" s="415">
        <f t="shared" si="14"/>
        <v>111.82414688964067</v>
      </c>
      <c r="AN92" s="379"/>
      <c r="AO92" s="455">
        <f t="shared" si="15"/>
        <v>530.56467139567735</v>
      </c>
      <c r="AP92" s="380">
        <f t="shared" si="15"/>
        <v>950.51611226604814</v>
      </c>
      <c r="AQ92" s="420">
        <f t="shared" si="15"/>
        <v>921.4090245968481</v>
      </c>
    </row>
    <row r="93" spans="1:43" s="10" customFormat="1" ht="14.4" x14ac:dyDescent="0.3">
      <c r="A93" s="251">
        <v>249</v>
      </c>
      <c r="B93" s="349" t="s">
        <v>92</v>
      </c>
      <c r="C93" s="360">
        <v>9443</v>
      </c>
      <c r="D93" s="350"/>
      <c r="E93" s="427">
        <v>3854848.8416796653</v>
      </c>
      <c r="F93" s="370">
        <v>3846402.6598032927</v>
      </c>
      <c r="G93" s="409">
        <v>3665139.5242138314</v>
      </c>
      <c r="H93" s="360"/>
      <c r="I93" s="432">
        <v>526304.52412093838</v>
      </c>
      <c r="J93" s="370">
        <v>2464324.2097401656</v>
      </c>
      <c r="K93" s="409">
        <v>2457780.7637522179</v>
      </c>
      <c r="L93" s="371"/>
      <c r="M93" s="432">
        <v>987547.10459601216</v>
      </c>
      <c r="N93" s="370">
        <v>2340522.2527836924</v>
      </c>
      <c r="O93" s="409">
        <v>2340522.2527836924</v>
      </c>
      <c r="P93" s="371"/>
      <c r="Q93" s="436">
        <v>1618740.2198442572</v>
      </c>
      <c r="R93" s="370">
        <v>1741439.6150216893</v>
      </c>
      <c r="S93" s="409">
        <v>1545892.7628230252</v>
      </c>
      <c r="T93" s="371"/>
      <c r="U93" s="439">
        <v>6987440.690240873</v>
      </c>
      <c r="V93" s="370">
        <v>10392688.73734884</v>
      </c>
      <c r="W93" s="409">
        <v>10009335.303572766</v>
      </c>
      <c r="X93" s="333"/>
      <c r="Y93" s="444">
        <f t="shared" si="11"/>
        <v>408.22289968015093</v>
      </c>
      <c r="Z93" s="378">
        <f t="shared" si="11"/>
        <v>407.32846127324927</v>
      </c>
      <c r="AA93" s="415">
        <f t="shared" si="11"/>
        <v>388.13295819271752</v>
      </c>
      <c r="AB93" s="379"/>
      <c r="AC93" s="451">
        <f t="shared" si="12"/>
        <v>55.734885536475524</v>
      </c>
      <c r="AD93" s="378">
        <f t="shared" si="12"/>
        <v>260.96835854497147</v>
      </c>
      <c r="AE93" s="415">
        <f t="shared" si="12"/>
        <v>260.27541710814552</v>
      </c>
      <c r="AF93" s="379"/>
      <c r="AG93" s="451">
        <f t="shared" si="13"/>
        <v>104.57980563338052</v>
      </c>
      <c r="AH93" s="378">
        <f t="shared" si="13"/>
        <v>247.85791091641349</v>
      </c>
      <c r="AI93" s="415">
        <f t="shared" si="13"/>
        <v>247.85791091641349</v>
      </c>
      <c r="AJ93" s="379"/>
      <c r="AK93" s="451">
        <f t="shared" si="14"/>
        <v>171.42224079680793</v>
      </c>
      <c r="AL93" s="378">
        <f t="shared" si="14"/>
        <v>184.41592873257326</v>
      </c>
      <c r="AM93" s="415">
        <f t="shared" si="14"/>
        <v>163.7078007860876</v>
      </c>
      <c r="AN93" s="379"/>
      <c r="AO93" s="455">
        <f t="shared" si="15"/>
        <v>739.95983164681491</v>
      </c>
      <c r="AP93" s="380">
        <f t="shared" si="15"/>
        <v>1100.5706594672074</v>
      </c>
      <c r="AQ93" s="420">
        <f t="shared" si="15"/>
        <v>1059.974087003364</v>
      </c>
    </row>
    <row r="94" spans="1:43" s="10" customFormat="1" ht="14.4" x14ac:dyDescent="0.3">
      <c r="A94" s="251">
        <v>250</v>
      </c>
      <c r="B94" s="349" t="s">
        <v>93</v>
      </c>
      <c r="C94" s="360">
        <v>1808</v>
      </c>
      <c r="D94" s="350"/>
      <c r="E94" s="427">
        <v>905053.22911899118</v>
      </c>
      <c r="F94" s="370">
        <v>1080533.1354876007</v>
      </c>
      <c r="G94" s="409">
        <v>978881.55463424523</v>
      </c>
      <c r="H94" s="360"/>
      <c r="I94" s="432">
        <v>234900.40402432714</v>
      </c>
      <c r="J94" s="370">
        <v>312109.96402352734</v>
      </c>
      <c r="K94" s="409">
        <v>310853.14781121019</v>
      </c>
      <c r="L94" s="371"/>
      <c r="M94" s="432">
        <v>96719.9979143323</v>
      </c>
      <c r="N94" s="370">
        <v>156577.66303277368</v>
      </c>
      <c r="O94" s="409">
        <v>156577.66303277368</v>
      </c>
      <c r="P94" s="371"/>
      <c r="Q94" s="436">
        <v>430022.07833315048</v>
      </c>
      <c r="R94" s="370">
        <v>450738.35069121735</v>
      </c>
      <c r="S94" s="409">
        <v>412144.16984566057</v>
      </c>
      <c r="T94" s="371"/>
      <c r="U94" s="439">
        <v>1666695.7093908009</v>
      </c>
      <c r="V94" s="370">
        <v>1999959.1132351193</v>
      </c>
      <c r="W94" s="409">
        <v>1858456.5353238895</v>
      </c>
      <c r="X94" s="333"/>
      <c r="Y94" s="444">
        <f t="shared" si="11"/>
        <v>500.58253822953054</v>
      </c>
      <c r="Z94" s="378">
        <f t="shared" si="11"/>
        <v>597.64000856615087</v>
      </c>
      <c r="AA94" s="415">
        <f t="shared" si="11"/>
        <v>541.41678906761354</v>
      </c>
      <c r="AB94" s="379"/>
      <c r="AC94" s="451">
        <f t="shared" si="12"/>
        <v>129.92278983646412</v>
      </c>
      <c r="AD94" s="378">
        <f t="shared" si="12"/>
        <v>172.627192490889</v>
      </c>
      <c r="AE94" s="415">
        <f t="shared" si="12"/>
        <v>171.9320507805366</v>
      </c>
      <c r="AF94" s="379"/>
      <c r="AG94" s="451">
        <f t="shared" si="13"/>
        <v>53.495574067661671</v>
      </c>
      <c r="AH94" s="378">
        <f t="shared" si="13"/>
        <v>86.602689730516417</v>
      </c>
      <c r="AI94" s="415">
        <f t="shared" si="13"/>
        <v>86.602689730516417</v>
      </c>
      <c r="AJ94" s="379"/>
      <c r="AK94" s="451">
        <f t="shared" si="14"/>
        <v>237.84406987453013</v>
      </c>
      <c r="AL94" s="378">
        <f t="shared" si="14"/>
        <v>249.30218511682375</v>
      </c>
      <c r="AM94" s="415">
        <f t="shared" si="14"/>
        <v>227.95584615357333</v>
      </c>
      <c r="AN94" s="379"/>
      <c r="AO94" s="455">
        <f t="shared" si="15"/>
        <v>921.84497200818635</v>
      </c>
      <c r="AP94" s="380">
        <f t="shared" si="15"/>
        <v>1106.1720759043801</v>
      </c>
      <c r="AQ94" s="420">
        <f t="shared" si="15"/>
        <v>1027.9073757322396</v>
      </c>
    </row>
    <row r="95" spans="1:43" s="10" customFormat="1" ht="14.4" x14ac:dyDescent="0.3">
      <c r="A95" s="251">
        <v>256</v>
      </c>
      <c r="B95" s="349" t="s">
        <v>94</v>
      </c>
      <c r="C95" s="360">
        <v>1581</v>
      </c>
      <c r="D95" s="350"/>
      <c r="E95" s="427">
        <v>2124713.5883851186</v>
      </c>
      <c r="F95" s="370">
        <v>2032702.5527980255</v>
      </c>
      <c r="G95" s="409">
        <v>2141724.6864678734</v>
      </c>
      <c r="H95" s="360"/>
      <c r="I95" s="432">
        <v>-39902.216606268856</v>
      </c>
      <c r="J95" s="370">
        <v>78262.815991342388</v>
      </c>
      <c r="K95" s="409">
        <v>77161.204854640688</v>
      </c>
      <c r="L95" s="371"/>
      <c r="M95" s="432">
        <v>-236418.03507668569</v>
      </c>
      <c r="N95" s="370">
        <v>-160490.23788512469</v>
      </c>
      <c r="O95" s="409">
        <v>-160490.23788512469</v>
      </c>
      <c r="P95" s="371"/>
      <c r="Q95" s="436">
        <v>315956.46724750928</v>
      </c>
      <c r="R95" s="370">
        <v>340627.06128247944</v>
      </c>
      <c r="S95" s="409">
        <v>309009.64213825285</v>
      </c>
      <c r="T95" s="371"/>
      <c r="U95" s="439">
        <v>2164349.8039496732</v>
      </c>
      <c r="V95" s="370">
        <v>2291102.1921867221</v>
      </c>
      <c r="W95" s="409">
        <v>2367405.295575642</v>
      </c>
      <c r="X95" s="333"/>
      <c r="Y95" s="444">
        <f t="shared" si="11"/>
        <v>1343.9048629886897</v>
      </c>
      <c r="Z95" s="378">
        <f t="shared" si="11"/>
        <v>1285.7068645148802</v>
      </c>
      <c r="AA95" s="415">
        <f t="shared" si="11"/>
        <v>1354.6645708209194</v>
      </c>
      <c r="AB95" s="379"/>
      <c r="AC95" s="451">
        <f t="shared" si="12"/>
        <v>-25.238593678854432</v>
      </c>
      <c r="AD95" s="378">
        <f t="shared" si="12"/>
        <v>49.502097401228582</v>
      </c>
      <c r="AE95" s="415">
        <f t="shared" si="12"/>
        <v>48.805316163593098</v>
      </c>
      <c r="AF95" s="379"/>
      <c r="AG95" s="451">
        <f t="shared" si="13"/>
        <v>-149.53702408392516</v>
      </c>
      <c r="AH95" s="378">
        <f t="shared" si="13"/>
        <v>-101.51185191974996</v>
      </c>
      <c r="AI95" s="415">
        <f t="shared" si="13"/>
        <v>-101.51185191974996</v>
      </c>
      <c r="AJ95" s="379"/>
      <c r="AK95" s="451">
        <f t="shared" si="14"/>
        <v>199.84596283839929</v>
      </c>
      <c r="AL95" s="378">
        <f t="shared" si="14"/>
        <v>215.45038664293449</v>
      </c>
      <c r="AM95" s="415">
        <f t="shared" si="14"/>
        <v>195.45201906277853</v>
      </c>
      <c r="AN95" s="379"/>
      <c r="AO95" s="455">
        <f t="shared" si="15"/>
        <v>1368.9752080643095</v>
      </c>
      <c r="AP95" s="380">
        <f t="shared" si="15"/>
        <v>1449.147496639293</v>
      </c>
      <c r="AQ95" s="420">
        <f t="shared" si="15"/>
        <v>1497.4100541275409</v>
      </c>
    </row>
    <row r="96" spans="1:43" s="10" customFormat="1" ht="14.4" x14ac:dyDescent="0.3">
      <c r="A96" s="251">
        <v>257</v>
      </c>
      <c r="B96" s="349" t="s">
        <v>95</v>
      </c>
      <c r="C96" s="360">
        <v>40433</v>
      </c>
      <c r="D96" s="350"/>
      <c r="E96" s="427">
        <v>26481562.616165146</v>
      </c>
      <c r="F96" s="370">
        <v>26014518.898852151</v>
      </c>
      <c r="G96" s="409">
        <v>26180650.219924562</v>
      </c>
      <c r="H96" s="360"/>
      <c r="I96" s="432">
        <v>4828326.396470353</v>
      </c>
      <c r="J96" s="370">
        <v>-2521761.3753119223</v>
      </c>
      <c r="K96" s="409">
        <v>-2549409.9523822274</v>
      </c>
      <c r="L96" s="371"/>
      <c r="M96" s="432">
        <v>3559200.5384789906</v>
      </c>
      <c r="N96" s="370">
        <v>-1324678.3720995269</v>
      </c>
      <c r="O96" s="409">
        <v>-1324678.3720995269</v>
      </c>
      <c r="P96" s="371"/>
      <c r="Q96" s="436">
        <v>4115086.5920193493</v>
      </c>
      <c r="R96" s="370">
        <v>4368656.9393428527</v>
      </c>
      <c r="S96" s="409">
        <v>3775060.0684607532</v>
      </c>
      <c r="T96" s="371"/>
      <c r="U96" s="439">
        <v>38984176.143133841</v>
      </c>
      <c r="V96" s="370">
        <v>26536736.090783555</v>
      </c>
      <c r="W96" s="409">
        <v>26081621.963903561</v>
      </c>
      <c r="X96" s="333"/>
      <c r="Y96" s="444">
        <f t="shared" si="11"/>
        <v>654.94923988240168</v>
      </c>
      <c r="Z96" s="378">
        <f t="shared" si="11"/>
        <v>643.39818709598967</v>
      </c>
      <c r="AA96" s="415">
        <f t="shared" si="11"/>
        <v>647.50699230639725</v>
      </c>
      <c r="AB96" s="379"/>
      <c r="AC96" s="451">
        <f t="shared" si="12"/>
        <v>119.41548726214609</v>
      </c>
      <c r="AD96" s="378">
        <f t="shared" si="12"/>
        <v>-62.368891136248173</v>
      </c>
      <c r="AE96" s="415">
        <f t="shared" si="12"/>
        <v>-63.052703296372457</v>
      </c>
      <c r="AF96" s="379"/>
      <c r="AG96" s="451">
        <f t="shared" si="13"/>
        <v>88.027119889174443</v>
      </c>
      <c r="AH96" s="378">
        <f t="shared" si="13"/>
        <v>-32.762307325687608</v>
      </c>
      <c r="AI96" s="415">
        <f t="shared" si="13"/>
        <v>-32.762307325687608</v>
      </c>
      <c r="AJ96" s="379"/>
      <c r="AK96" s="451">
        <f t="shared" si="14"/>
        <v>101.77544560184377</v>
      </c>
      <c r="AL96" s="378">
        <f t="shared" si="14"/>
        <v>108.04681669287099</v>
      </c>
      <c r="AM96" s="415">
        <f t="shared" si="14"/>
        <v>93.365816745251479</v>
      </c>
      <c r="AN96" s="379"/>
      <c r="AO96" s="455">
        <f t="shared" si="15"/>
        <v>964.16729263556601</v>
      </c>
      <c r="AP96" s="380">
        <f t="shared" si="15"/>
        <v>656.31380532692492</v>
      </c>
      <c r="AQ96" s="420">
        <f t="shared" si="15"/>
        <v>645.05779842958873</v>
      </c>
    </row>
    <row r="97" spans="1:43" s="10" customFormat="1" ht="14.4" x14ac:dyDescent="0.3">
      <c r="A97" s="251">
        <v>260</v>
      </c>
      <c r="B97" s="349" t="s">
        <v>96</v>
      </c>
      <c r="C97" s="360">
        <v>9877</v>
      </c>
      <c r="D97" s="350"/>
      <c r="E97" s="427">
        <v>6124568.9774449021</v>
      </c>
      <c r="F97" s="370">
        <v>5017728.790189092</v>
      </c>
      <c r="G97" s="409">
        <v>5413743.4861044046</v>
      </c>
      <c r="H97" s="360"/>
      <c r="I97" s="432">
        <v>4288630.8812484732</v>
      </c>
      <c r="J97" s="370">
        <v>5481260.0729040615</v>
      </c>
      <c r="K97" s="409">
        <v>5474408.2861658912</v>
      </c>
      <c r="L97" s="371"/>
      <c r="M97" s="432">
        <v>2817110.8710943582</v>
      </c>
      <c r="N97" s="370">
        <v>3731670.0553982547</v>
      </c>
      <c r="O97" s="409">
        <v>3731670.0553982547</v>
      </c>
      <c r="P97" s="371"/>
      <c r="Q97" s="436">
        <v>2028914.2964022665</v>
      </c>
      <c r="R97" s="370">
        <v>2174749.7892136313</v>
      </c>
      <c r="S97" s="409">
        <v>1962482.6180352056</v>
      </c>
      <c r="T97" s="371"/>
      <c r="U97" s="439">
        <v>15259225.02619</v>
      </c>
      <c r="V97" s="370">
        <v>16405408.70770504</v>
      </c>
      <c r="W97" s="409">
        <v>16582304.445703756</v>
      </c>
      <c r="X97" s="333"/>
      <c r="Y97" s="444">
        <f t="shared" si="11"/>
        <v>620.08393008452992</v>
      </c>
      <c r="Z97" s="378">
        <f t="shared" si="11"/>
        <v>508.02154401023512</v>
      </c>
      <c r="AA97" s="415">
        <f t="shared" si="11"/>
        <v>548.11617759485716</v>
      </c>
      <c r="AB97" s="379"/>
      <c r="AC97" s="451">
        <f t="shared" si="12"/>
        <v>434.20379480089838</v>
      </c>
      <c r="AD97" s="378">
        <f t="shared" si="12"/>
        <v>554.95191585542796</v>
      </c>
      <c r="AE97" s="415">
        <f t="shared" si="12"/>
        <v>554.25820453233689</v>
      </c>
      <c r="AF97" s="379"/>
      <c r="AG97" s="451">
        <f t="shared" si="13"/>
        <v>285.21928430640457</v>
      </c>
      <c r="AH97" s="378">
        <f t="shared" si="13"/>
        <v>377.81411920606001</v>
      </c>
      <c r="AI97" s="415">
        <f t="shared" si="13"/>
        <v>377.81411920606001</v>
      </c>
      <c r="AJ97" s="379"/>
      <c r="AK97" s="451">
        <f t="shared" si="14"/>
        <v>205.41807192490296</v>
      </c>
      <c r="AL97" s="378">
        <f t="shared" si="14"/>
        <v>220.18323268336857</v>
      </c>
      <c r="AM97" s="415">
        <f t="shared" si="14"/>
        <v>198.69217556294478</v>
      </c>
      <c r="AN97" s="379"/>
      <c r="AO97" s="455">
        <f t="shared" si="15"/>
        <v>1544.9250811167358</v>
      </c>
      <c r="AP97" s="380">
        <f t="shared" si="15"/>
        <v>1660.9708117550915</v>
      </c>
      <c r="AQ97" s="420">
        <f t="shared" si="15"/>
        <v>1678.8806768961988</v>
      </c>
    </row>
    <row r="98" spans="1:43" s="10" customFormat="1" ht="14.4" x14ac:dyDescent="0.3">
      <c r="A98" s="251">
        <v>261</v>
      </c>
      <c r="B98" s="349" t="s">
        <v>97</v>
      </c>
      <c r="C98" s="360">
        <v>6523</v>
      </c>
      <c r="D98" s="350"/>
      <c r="E98" s="427">
        <v>8247278.2840134334</v>
      </c>
      <c r="F98" s="370">
        <v>8053967.2801044853</v>
      </c>
      <c r="G98" s="409">
        <v>7977949.749574868</v>
      </c>
      <c r="H98" s="360"/>
      <c r="I98" s="432">
        <v>-391404.62765453779</v>
      </c>
      <c r="J98" s="370">
        <v>-1056827.2620009882</v>
      </c>
      <c r="K98" s="409">
        <v>-1061266.8169639264</v>
      </c>
      <c r="L98" s="371"/>
      <c r="M98" s="432">
        <v>1302529.457537344</v>
      </c>
      <c r="N98" s="370">
        <v>778668.95826943242</v>
      </c>
      <c r="O98" s="409">
        <v>778668.95826943242</v>
      </c>
      <c r="P98" s="371"/>
      <c r="Q98" s="436">
        <v>1214158.7314421935</v>
      </c>
      <c r="R98" s="370">
        <v>1208589.2714741211</v>
      </c>
      <c r="S98" s="409">
        <v>1118244.1057729432</v>
      </c>
      <c r="T98" s="371"/>
      <c r="U98" s="439">
        <v>10372561.845338434</v>
      </c>
      <c r="V98" s="370">
        <v>8984398.2478470504</v>
      </c>
      <c r="W98" s="409">
        <v>8813595.9966533184</v>
      </c>
      <c r="X98" s="333"/>
      <c r="Y98" s="444">
        <f t="shared" si="11"/>
        <v>1264.3382314906382</v>
      </c>
      <c r="Z98" s="378">
        <f t="shared" si="11"/>
        <v>1234.7029403808808</v>
      </c>
      <c r="AA98" s="415">
        <f t="shared" si="11"/>
        <v>1223.0491720948748</v>
      </c>
      <c r="AB98" s="379"/>
      <c r="AC98" s="451">
        <f t="shared" si="12"/>
        <v>-60.003775510430444</v>
      </c>
      <c r="AD98" s="378">
        <f t="shared" si="12"/>
        <v>-162.01552383887602</v>
      </c>
      <c r="AE98" s="415">
        <f t="shared" si="12"/>
        <v>-162.69612401715872</v>
      </c>
      <c r="AF98" s="379"/>
      <c r="AG98" s="451">
        <f t="shared" si="13"/>
        <v>199.68257819060923</v>
      </c>
      <c r="AH98" s="378">
        <f t="shared" si="13"/>
        <v>119.37282818786332</v>
      </c>
      <c r="AI98" s="415">
        <f t="shared" si="13"/>
        <v>119.37282818786332</v>
      </c>
      <c r="AJ98" s="379"/>
      <c r="AK98" s="451">
        <f t="shared" si="14"/>
        <v>186.13501938405543</v>
      </c>
      <c r="AL98" s="378">
        <f t="shared" si="14"/>
        <v>185.28120059391708</v>
      </c>
      <c r="AM98" s="415">
        <f t="shared" si="14"/>
        <v>171.43095290095712</v>
      </c>
      <c r="AN98" s="379"/>
      <c r="AO98" s="455">
        <f t="shared" si="15"/>
        <v>1590.1520535548725</v>
      </c>
      <c r="AP98" s="380">
        <f t="shared" si="15"/>
        <v>1377.3414453237851</v>
      </c>
      <c r="AQ98" s="420">
        <f t="shared" si="15"/>
        <v>1351.1568291665367</v>
      </c>
    </row>
    <row r="99" spans="1:43" s="10" customFormat="1" ht="14.4" x14ac:dyDescent="0.3">
      <c r="A99" s="251">
        <v>263</v>
      </c>
      <c r="B99" s="349" t="s">
        <v>98</v>
      </c>
      <c r="C99" s="360">
        <v>7759</v>
      </c>
      <c r="D99" s="350"/>
      <c r="E99" s="427">
        <v>6245946.1521729454</v>
      </c>
      <c r="F99" s="370">
        <v>5722269.6470048111</v>
      </c>
      <c r="G99" s="409">
        <v>6289739.580671628</v>
      </c>
      <c r="H99" s="360"/>
      <c r="I99" s="432">
        <v>1152212.158487858</v>
      </c>
      <c r="J99" s="370">
        <v>25165.345926935872</v>
      </c>
      <c r="K99" s="409">
        <v>19747.654087452385</v>
      </c>
      <c r="L99" s="371"/>
      <c r="M99" s="432">
        <v>669973.4952983309</v>
      </c>
      <c r="N99" s="370">
        <v>-25696.721951162021</v>
      </c>
      <c r="O99" s="409">
        <v>-25696.721951162021</v>
      </c>
      <c r="P99" s="371"/>
      <c r="Q99" s="436">
        <v>1655392.1661195208</v>
      </c>
      <c r="R99" s="370">
        <v>1776401.039381294</v>
      </c>
      <c r="S99" s="409">
        <v>1595715.3498093826</v>
      </c>
      <c r="T99" s="371"/>
      <c r="U99" s="439">
        <v>9723523.9720786549</v>
      </c>
      <c r="V99" s="370">
        <v>7498139.3103618789</v>
      </c>
      <c r="W99" s="409">
        <v>7879505.8626173008</v>
      </c>
      <c r="X99" s="333"/>
      <c r="Y99" s="444">
        <f t="shared" si="11"/>
        <v>804.99370436563288</v>
      </c>
      <c r="Z99" s="378">
        <f t="shared" si="11"/>
        <v>737.50092112447624</v>
      </c>
      <c r="AA99" s="415">
        <f t="shared" si="11"/>
        <v>810.63791476628796</v>
      </c>
      <c r="AB99" s="379"/>
      <c r="AC99" s="451">
        <f t="shared" si="12"/>
        <v>148.50008486761928</v>
      </c>
      <c r="AD99" s="378">
        <f t="shared" si="12"/>
        <v>3.2433749100316884</v>
      </c>
      <c r="AE99" s="415">
        <f t="shared" si="12"/>
        <v>2.545128764976464</v>
      </c>
      <c r="AF99" s="379"/>
      <c r="AG99" s="451">
        <f t="shared" si="13"/>
        <v>86.347917940241132</v>
      </c>
      <c r="AH99" s="378">
        <f t="shared" si="13"/>
        <v>-3.3118600272151077</v>
      </c>
      <c r="AI99" s="415">
        <f t="shared" si="13"/>
        <v>-3.3118600272151077</v>
      </c>
      <c r="AJ99" s="379"/>
      <c r="AK99" s="451">
        <f t="shared" si="14"/>
        <v>213.35122646211119</v>
      </c>
      <c r="AL99" s="378">
        <f t="shared" si="14"/>
        <v>228.94716321449852</v>
      </c>
      <c r="AM99" s="415">
        <f t="shared" si="14"/>
        <v>205.65992393470583</v>
      </c>
      <c r="AN99" s="379"/>
      <c r="AO99" s="455">
        <f t="shared" si="15"/>
        <v>1253.1929336356045</v>
      </c>
      <c r="AP99" s="380">
        <f t="shared" si="15"/>
        <v>966.3795992217913</v>
      </c>
      <c r="AQ99" s="420">
        <f t="shared" si="15"/>
        <v>1015.5311074387552</v>
      </c>
    </row>
    <row r="100" spans="1:43" s="10" customFormat="1" ht="14.4" x14ac:dyDescent="0.3">
      <c r="A100" s="251">
        <v>265</v>
      </c>
      <c r="B100" s="349" t="s">
        <v>99</v>
      </c>
      <c r="C100" s="360">
        <v>1088</v>
      </c>
      <c r="D100" s="350"/>
      <c r="E100" s="427">
        <v>1008053.7354751211</v>
      </c>
      <c r="F100" s="370">
        <v>910856.65664140775</v>
      </c>
      <c r="G100" s="409">
        <v>1055760.3157872746</v>
      </c>
      <c r="H100" s="360"/>
      <c r="I100" s="432">
        <v>340895.71897904784</v>
      </c>
      <c r="J100" s="370">
        <v>192082.8313112747</v>
      </c>
      <c r="K100" s="409">
        <v>191319.22233924665</v>
      </c>
      <c r="L100" s="371"/>
      <c r="M100" s="432">
        <v>147400.05252188485</v>
      </c>
      <c r="N100" s="370">
        <v>48270.985328204777</v>
      </c>
      <c r="O100" s="409">
        <v>48270.985328204777</v>
      </c>
      <c r="P100" s="371"/>
      <c r="Q100" s="436">
        <v>240313.02786349528</v>
      </c>
      <c r="R100" s="370">
        <v>253091.7972160026</v>
      </c>
      <c r="S100" s="409">
        <v>230705.7677163945</v>
      </c>
      <c r="T100" s="371"/>
      <c r="U100" s="439">
        <v>1736662.5348395491</v>
      </c>
      <c r="V100" s="370">
        <v>1404302.2704968897</v>
      </c>
      <c r="W100" s="409">
        <v>1526056.2911711205</v>
      </c>
      <c r="X100" s="333"/>
      <c r="Y100" s="444">
        <f t="shared" si="11"/>
        <v>926.51997745875099</v>
      </c>
      <c r="Z100" s="378">
        <f t="shared" si="11"/>
        <v>837.1844270601174</v>
      </c>
      <c r="AA100" s="415">
        <f t="shared" si="11"/>
        <v>970.36793730448039</v>
      </c>
      <c r="AB100" s="379"/>
      <c r="AC100" s="451">
        <f t="shared" si="12"/>
        <v>313.3232711204484</v>
      </c>
      <c r="AD100" s="378">
        <f t="shared" si="12"/>
        <v>176.54671995521571</v>
      </c>
      <c r="AE100" s="415">
        <f t="shared" si="12"/>
        <v>175.84487347357231</v>
      </c>
      <c r="AF100" s="379"/>
      <c r="AG100" s="451">
        <f t="shared" si="13"/>
        <v>135.47798945026182</v>
      </c>
      <c r="AH100" s="378">
        <f t="shared" si="13"/>
        <v>44.366714456070568</v>
      </c>
      <c r="AI100" s="415">
        <f t="shared" si="13"/>
        <v>44.366714456070568</v>
      </c>
      <c r="AJ100" s="379"/>
      <c r="AK100" s="451">
        <f t="shared" si="14"/>
        <v>220.87594472747728</v>
      </c>
      <c r="AL100" s="378">
        <f t="shared" si="14"/>
        <v>232.62113714706121</v>
      </c>
      <c r="AM100" s="415">
        <f t="shared" si="14"/>
        <v>212.04574238639202</v>
      </c>
      <c r="AN100" s="379"/>
      <c r="AO100" s="455">
        <f t="shared" si="15"/>
        <v>1596.1971827569384</v>
      </c>
      <c r="AP100" s="380">
        <f t="shared" si="15"/>
        <v>1290.7189986184649</v>
      </c>
      <c r="AQ100" s="420">
        <f t="shared" si="15"/>
        <v>1402.6252676205152</v>
      </c>
    </row>
    <row r="101" spans="1:43" s="10" customFormat="1" ht="14.4" x14ac:dyDescent="0.3">
      <c r="A101" s="251">
        <v>271</v>
      </c>
      <c r="B101" s="349" t="s">
        <v>100</v>
      </c>
      <c r="C101" s="360">
        <v>6951</v>
      </c>
      <c r="D101" s="350"/>
      <c r="E101" s="427">
        <v>3268347.064244851</v>
      </c>
      <c r="F101" s="370">
        <v>3604688.5701240348</v>
      </c>
      <c r="G101" s="409">
        <v>3217236.5452546272</v>
      </c>
      <c r="H101" s="360"/>
      <c r="I101" s="432">
        <v>234415.18435002558</v>
      </c>
      <c r="J101" s="370">
        <v>-735857.77681805834</v>
      </c>
      <c r="K101" s="409">
        <v>-740695.34657490801</v>
      </c>
      <c r="L101" s="371"/>
      <c r="M101" s="432">
        <v>170333.65025739381</v>
      </c>
      <c r="N101" s="370">
        <v>-491245.98615619849</v>
      </c>
      <c r="O101" s="409">
        <v>-491245.98615619849</v>
      </c>
      <c r="P101" s="371"/>
      <c r="Q101" s="436">
        <v>1350168.662421599</v>
      </c>
      <c r="R101" s="370">
        <v>1412097.9327393714</v>
      </c>
      <c r="S101" s="409">
        <v>1275361.9826546032</v>
      </c>
      <c r="T101" s="371"/>
      <c r="U101" s="439">
        <v>5023264.5612738691</v>
      </c>
      <c r="V101" s="370">
        <v>3789682.7398891491</v>
      </c>
      <c r="W101" s="409">
        <v>3260657.1951781241</v>
      </c>
      <c r="X101" s="333"/>
      <c r="Y101" s="444">
        <f t="shared" si="11"/>
        <v>470.19811023519651</v>
      </c>
      <c r="Z101" s="378">
        <f t="shared" si="11"/>
        <v>518.5856092826981</v>
      </c>
      <c r="AA101" s="415">
        <f t="shared" si="11"/>
        <v>462.84513670761436</v>
      </c>
      <c r="AB101" s="379"/>
      <c r="AC101" s="451">
        <f t="shared" si="12"/>
        <v>33.7239511365308</v>
      </c>
      <c r="AD101" s="378">
        <f t="shared" si="12"/>
        <v>-105.86358463790222</v>
      </c>
      <c r="AE101" s="415">
        <f t="shared" si="12"/>
        <v>-106.55953770319493</v>
      </c>
      <c r="AF101" s="379"/>
      <c r="AG101" s="451">
        <f t="shared" si="13"/>
        <v>24.504912999193468</v>
      </c>
      <c r="AH101" s="378">
        <f t="shared" si="13"/>
        <v>-70.67270697111185</v>
      </c>
      <c r="AI101" s="415">
        <f t="shared" si="13"/>
        <v>-70.67270697111185</v>
      </c>
      <c r="AJ101" s="379"/>
      <c r="AK101" s="451">
        <f t="shared" si="14"/>
        <v>194.24092395649532</v>
      </c>
      <c r="AL101" s="378">
        <f t="shared" si="14"/>
        <v>203.15032840445568</v>
      </c>
      <c r="AM101" s="415">
        <f t="shared" si="14"/>
        <v>183.47892140046082</v>
      </c>
      <c r="AN101" s="379"/>
      <c r="AO101" s="455">
        <f t="shared" si="15"/>
        <v>722.66789832741608</v>
      </c>
      <c r="AP101" s="380">
        <f t="shared" si="15"/>
        <v>545.19964607813972</v>
      </c>
      <c r="AQ101" s="420">
        <f t="shared" si="15"/>
        <v>469.09181343376838</v>
      </c>
    </row>
    <row r="102" spans="1:43" s="10" customFormat="1" ht="14.4" x14ac:dyDescent="0.3">
      <c r="A102" s="251">
        <v>272</v>
      </c>
      <c r="B102" s="349" t="s">
        <v>101</v>
      </c>
      <c r="C102" s="360">
        <v>47909</v>
      </c>
      <c r="D102" s="350"/>
      <c r="E102" s="427">
        <v>34731208.863493301</v>
      </c>
      <c r="F102" s="370">
        <v>35850343.795453712</v>
      </c>
      <c r="G102" s="409">
        <v>32503984.064769082</v>
      </c>
      <c r="H102" s="360"/>
      <c r="I102" s="432">
        <v>-5453441.9219217822</v>
      </c>
      <c r="J102" s="370">
        <v>-9255656.1469049565</v>
      </c>
      <c r="K102" s="409">
        <v>-9288609.2885596305</v>
      </c>
      <c r="L102" s="371"/>
      <c r="M102" s="432">
        <v>-2165021.1520381705</v>
      </c>
      <c r="N102" s="370">
        <v>-4655801.6859602574</v>
      </c>
      <c r="O102" s="409">
        <v>-4655801.6859602574</v>
      </c>
      <c r="P102" s="371"/>
      <c r="Q102" s="436">
        <v>7146115.7608841574</v>
      </c>
      <c r="R102" s="370">
        <v>7626651.5864821337</v>
      </c>
      <c r="S102" s="409">
        <v>6834885.2847900279</v>
      </c>
      <c r="T102" s="371"/>
      <c r="U102" s="439">
        <v>34258861.550417505</v>
      </c>
      <c r="V102" s="370">
        <v>29565537.549070634</v>
      </c>
      <c r="W102" s="409">
        <v>25394458.375039224</v>
      </c>
      <c r="X102" s="333"/>
      <c r="Y102" s="444">
        <f t="shared" si="11"/>
        <v>724.94121905056045</v>
      </c>
      <c r="Z102" s="378">
        <f t="shared" si="11"/>
        <v>748.30081603568669</v>
      </c>
      <c r="AA102" s="415">
        <f t="shared" si="11"/>
        <v>678.45256767557419</v>
      </c>
      <c r="AB102" s="379"/>
      <c r="AC102" s="451">
        <f t="shared" si="12"/>
        <v>-113.82917451672509</v>
      </c>
      <c r="AD102" s="378">
        <f t="shared" si="12"/>
        <v>-193.19243037644193</v>
      </c>
      <c r="AE102" s="415">
        <f t="shared" si="12"/>
        <v>-193.88025816776869</v>
      </c>
      <c r="AF102" s="379"/>
      <c r="AG102" s="451">
        <f t="shared" si="13"/>
        <v>-45.190280574384154</v>
      </c>
      <c r="AH102" s="378">
        <f t="shared" si="13"/>
        <v>-97.180105741306591</v>
      </c>
      <c r="AI102" s="415">
        <f t="shared" si="13"/>
        <v>-97.180105741306591</v>
      </c>
      <c r="AJ102" s="379"/>
      <c r="AK102" s="451">
        <f t="shared" si="14"/>
        <v>149.16019455392845</v>
      </c>
      <c r="AL102" s="378">
        <f t="shared" si="14"/>
        <v>159.19037313411121</v>
      </c>
      <c r="AM102" s="415">
        <f t="shared" si="14"/>
        <v>142.66391042998242</v>
      </c>
      <c r="AN102" s="379"/>
      <c r="AO102" s="455">
        <f t="shared" si="15"/>
        <v>715.08195851337962</v>
      </c>
      <c r="AP102" s="380">
        <f t="shared" si="15"/>
        <v>617.11865305204935</v>
      </c>
      <c r="AQ102" s="420">
        <f t="shared" si="15"/>
        <v>530.0561141964813</v>
      </c>
    </row>
    <row r="103" spans="1:43" s="10" customFormat="1" ht="14.4" x14ac:dyDescent="0.3">
      <c r="A103" s="251">
        <v>273</v>
      </c>
      <c r="B103" s="349" t="s">
        <v>102</v>
      </c>
      <c r="C103" s="360">
        <v>3989</v>
      </c>
      <c r="D103" s="350"/>
      <c r="E103" s="427">
        <v>4635571.9675026797</v>
      </c>
      <c r="F103" s="370">
        <v>4005888.4649857548</v>
      </c>
      <c r="G103" s="409">
        <v>3966131.7980314959</v>
      </c>
      <c r="H103" s="360"/>
      <c r="I103" s="432">
        <v>-268030.49669088877</v>
      </c>
      <c r="J103" s="370">
        <v>-268378.23802092235</v>
      </c>
      <c r="K103" s="409">
        <v>-271085.70433999196</v>
      </c>
      <c r="L103" s="371"/>
      <c r="M103" s="432">
        <v>1323572.7433761363</v>
      </c>
      <c r="N103" s="370">
        <v>1324284.430696487</v>
      </c>
      <c r="O103" s="409">
        <v>1324284.430696487</v>
      </c>
      <c r="P103" s="371"/>
      <c r="Q103" s="436">
        <v>746922.92811388394</v>
      </c>
      <c r="R103" s="370">
        <v>754994.33931985917</v>
      </c>
      <c r="S103" s="409">
        <v>702687.52199913608</v>
      </c>
      <c r="T103" s="371"/>
      <c r="U103" s="439">
        <v>6438037.1423018118</v>
      </c>
      <c r="V103" s="370">
        <v>5816788.9969811784</v>
      </c>
      <c r="W103" s="409">
        <v>5722018.0463871267</v>
      </c>
      <c r="X103" s="333"/>
      <c r="Y103" s="444">
        <f t="shared" si="11"/>
        <v>1162.0887358993932</v>
      </c>
      <c r="Z103" s="378">
        <f t="shared" si="11"/>
        <v>1004.2337590839195</v>
      </c>
      <c r="AA103" s="415">
        <f t="shared" si="11"/>
        <v>994.26718426460161</v>
      </c>
      <c r="AB103" s="379"/>
      <c r="AC103" s="451">
        <f t="shared" si="12"/>
        <v>-67.192403281746991</v>
      </c>
      <c r="AD103" s="378">
        <f t="shared" si="12"/>
        <v>-67.279578345681216</v>
      </c>
      <c r="AE103" s="415">
        <f t="shared" si="12"/>
        <v>-67.958311441462016</v>
      </c>
      <c r="AF103" s="379"/>
      <c r="AG103" s="451">
        <f t="shared" si="13"/>
        <v>331.80565138534377</v>
      </c>
      <c r="AH103" s="378">
        <f t="shared" si="13"/>
        <v>331.98406384970843</v>
      </c>
      <c r="AI103" s="415">
        <f t="shared" si="13"/>
        <v>331.98406384970843</v>
      </c>
      <c r="AJ103" s="379"/>
      <c r="AK103" s="451">
        <f t="shared" si="14"/>
        <v>187.2456575868348</v>
      </c>
      <c r="AL103" s="378">
        <f t="shared" si="14"/>
        <v>189.26907478562526</v>
      </c>
      <c r="AM103" s="415">
        <f t="shared" si="14"/>
        <v>176.15631035325546</v>
      </c>
      <c r="AN103" s="379"/>
      <c r="AO103" s="455">
        <f t="shared" si="15"/>
        <v>1613.947641589825</v>
      </c>
      <c r="AP103" s="380">
        <f t="shared" si="15"/>
        <v>1458.2073193735719</v>
      </c>
      <c r="AQ103" s="420">
        <f t="shared" si="15"/>
        <v>1434.4492470261034</v>
      </c>
    </row>
    <row r="104" spans="1:43" s="10" customFormat="1" ht="14.4" x14ac:dyDescent="0.3">
      <c r="A104" s="251">
        <v>275</v>
      </c>
      <c r="B104" s="349" t="s">
        <v>103</v>
      </c>
      <c r="C104" s="360">
        <v>2586</v>
      </c>
      <c r="D104" s="350"/>
      <c r="E104" s="427">
        <v>1508135.7055780734</v>
      </c>
      <c r="F104" s="370">
        <v>1677967.9207514811</v>
      </c>
      <c r="G104" s="409">
        <v>1470546.0997811453</v>
      </c>
      <c r="H104" s="360"/>
      <c r="I104" s="432">
        <v>595373.6805941792</v>
      </c>
      <c r="J104" s="370">
        <v>693180.82322876272</v>
      </c>
      <c r="K104" s="409">
        <v>691392.17095733655</v>
      </c>
      <c r="L104" s="371"/>
      <c r="M104" s="432">
        <v>559061.58779389714</v>
      </c>
      <c r="N104" s="370">
        <v>641190.5296413023</v>
      </c>
      <c r="O104" s="409">
        <v>641190.5296413023</v>
      </c>
      <c r="P104" s="371"/>
      <c r="Q104" s="436">
        <v>531106.49666111346</v>
      </c>
      <c r="R104" s="370">
        <v>563668.65080458578</v>
      </c>
      <c r="S104" s="409">
        <v>499197.88802059577</v>
      </c>
      <c r="T104" s="371"/>
      <c r="U104" s="439">
        <v>3193677.4706272632</v>
      </c>
      <c r="V104" s="370">
        <v>3576007.9244261323</v>
      </c>
      <c r="W104" s="409">
        <v>3302326.6884003803</v>
      </c>
      <c r="X104" s="333"/>
      <c r="Y104" s="444">
        <f t="shared" si="11"/>
        <v>583.19246155377937</v>
      </c>
      <c r="Z104" s="378">
        <f t="shared" si="11"/>
        <v>648.86617198433146</v>
      </c>
      <c r="AA104" s="415">
        <f t="shared" si="11"/>
        <v>568.65665111413205</v>
      </c>
      <c r="AB104" s="379"/>
      <c r="AC104" s="451">
        <f t="shared" si="12"/>
        <v>230.22957486240495</v>
      </c>
      <c r="AD104" s="378">
        <f t="shared" si="12"/>
        <v>268.0513624241155</v>
      </c>
      <c r="AE104" s="415">
        <f t="shared" si="12"/>
        <v>267.35969487909381</v>
      </c>
      <c r="AF104" s="379"/>
      <c r="AG104" s="451">
        <f t="shared" si="13"/>
        <v>216.18777563569108</v>
      </c>
      <c r="AH104" s="378">
        <f t="shared" si="13"/>
        <v>247.94684054188025</v>
      </c>
      <c r="AI104" s="415">
        <f t="shared" si="13"/>
        <v>247.94684054188025</v>
      </c>
      <c r="AJ104" s="379"/>
      <c r="AK104" s="451">
        <f t="shared" si="14"/>
        <v>205.37760891767729</v>
      </c>
      <c r="AL104" s="378">
        <f t="shared" si="14"/>
        <v>217.969315856375</v>
      </c>
      <c r="AM104" s="415">
        <f t="shared" si="14"/>
        <v>193.03862645808033</v>
      </c>
      <c r="AN104" s="379"/>
      <c r="AO104" s="455">
        <f t="shared" si="15"/>
        <v>1234.9874209695527</v>
      </c>
      <c r="AP104" s="380">
        <f t="shared" si="15"/>
        <v>1382.8336908067024</v>
      </c>
      <c r="AQ104" s="420">
        <f t="shared" si="15"/>
        <v>1277.0018129931866</v>
      </c>
    </row>
    <row r="105" spans="1:43" s="10" customFormat="1" ht="14.4" x14ac:dyDescent="0.3">
      <c r="A105" s="251">
        <v>276</v>
      </c>
      <c r="B105" s="349" t="s">
        <v>104</v>
      </c>
      <c r="C105" s="360">
        <v>15035</v>
      </c>
      <c r="D105" s="350"/>
      <c r="E105" s="427">
        <v>16288433.531967089</v>
      </c>
      <c r="F105" s="370">
        <v>15670775.979276119</v>
      </c>
      <c r="G105" s="409">
        <v>15567693.036300417</v>
      </c>
      <c r="H105" s="360"/>
      <c r="I105" s="432">
        <v>2198641.1221422497</v>
      </c>
      <c r="J105" s="370">
        <v>557885.56548524275</v>
      </c>
      <c r="K105" s="409">
        <v>547637.20189227024</v>
      </c>
      <c r="L105" s="371"/>
      <c r="M105" s="432">
        <v>729778.7348113755</v>
      </c>
      <c r="N105" s="370">
        <v>-345040.35666475986</v>
      </c>
      <c r="O105" s="409">
        <v>-345040.35666475986</v>
      </c>
      <c r="P105" s="371"/>
      <c r="Q105" s="436">
        <v>2003674.3893991469</v>
      </c>
      <c r="R105" s="370">
        <v>2052765.6749108236</v>
      </c>
      <c r="S105" s="409">
        <v>1851354.8208171008</v>
      </c>
      <c r="T105" s="371"/>
      <c r="U105" s="439">
        <v>21220527.778319862</v>
      </c>
      <c r="V105" s="370">
        <v>17936386.863007426</v>
      </c>
      <c r="W105" s="409">
        <v>17621644.702345029</v>
      </c>
      <c r="X105" s="333"/>
      <c r="Y105" s="444">
        <f t="shared" si="11"/>
        <v>1083.3677108059255</v>
      </c>
      <c r="Z105" s="378">
        <f t="shared" si="11"/>
        <v>1042.2863970253488</v>
      </c>
      <c r="AA105" s="415">
        <f t="shared" si="11"/>
        <v>1035.4301986232401</v>
      </c>
      <c r="AB105" s="379"/>
      <c r="AC105" s="451">
        <f t="shared" si="12"/>
        <v>146.23486013583303</v>
      </c>
      <c r="AD105" s="378">
        <f t="shared" si="12"/>
        <v>37.105790853690905</v>
      </c>
      <c r="AE105" s="415">
        <f t="shared" si="12"/>
        <v>36.4241570929345</v>
      </c>
      <c r="AF105" s="379"/>
      <c r="AG105" s="451">
        <f t="shared" si="13"/>
        <v>48.538658783596638</v>
      </c>
      <c r="AH105" s="378">
        <f t="shared" si="13"/>
        <v>-22.949142445278341</v>
      </c>
      <c r="AI105" s="415">
        <f t="shared" si="13"/>
        <v>-22.949142445278341</v>
      </c>
      <c r="AJ105" s="379"/>
      <c r="AK105" s="451">
        <f t="shared" si="14"/>
        <v>133.2673355104188</v>
      </c>
      <c r="AL105" s="378">
        <f t="shared" si="14"/>
        <v>136.53246923251237</v>
      </c>
      <c r="AM105" s="415">
        <f t="shared" si="14"/>
        <v>123.13633660240112</v>
      </c>
      <c r="AN105" s="379"/>
      <c r="AO105" s="455">
        <f t="shared" si="15"/>
        <v>1411.4085652357739</v>
      </c>
      <c r="AP105" s="380">
        <f t="shared" si="15"/>
        <v>1192.9755146662737</v>
      </c>
      <c r="AQ105" s="420">
        <f t="shared" si="15"/>
        <v>1172.0415498732975</v>
      </c>
    </row>
    <row r="106" spans="1:43" s="10" customFormat="1" ht="14.4" x14ac:dyDescent="0.3">
      <c r="A106" s="251">
        <v>280</v>
      </c>
      <c r="B106" s="349" t="s">
        <v>105</v>
      </c>
      <c r="C106" s="360">
        <v>2050</v>
      </c>
      <c r="D106" s="350"/>
      <c r="E106" s="427">
        <v>2130850.2037500357</v>
      </c>
      <c r="F106" s="370">
        <v>2394248.0160757769</v>
      </c>
      <c r="G106" s="409">
        <v>2101056.9548346815</v>
      </c>
      <c r="H106" s="360"/>
      <c r="I106" s="432">
        <v>-113659.99689489689</v>
      </c>
      <c r="J106" s="370">
        <v>-173595.5400179858</v>
      </c>
      <c r="K106" s="409">
        <v>-175022.04711297585</v>
      </c>
      <c r="L106" s="371"/>
      <c r="M106" s="432">
        <v>186605.95704321098</v>
      </c>
      <c r="N106" s="370">
        <v>141721.66754723262</v>
      </c>
      <c r="O106" s="409">
        <v>141721.66754723262</v>
      </c>
      <c r="P106" s="371"/>
      <c r="Q106" s="436">
        <v>507049.72096393316</v>
      </c>
      <c r="R106" s="370">
        <v>518543.77271410637</v>
      </c>
      <c r="S106" s="409">
        <v>479045.13807737711</v>
      </c>
      <c r="T106" s="371"/>
      <c r="U106" s="439">
        <v>2710845.8848622828</v>
      </c>
      <c r="V106" s="370">
        <v>2880917.91631913</v>
      </c>
      <c r="W106" s="409">
        <v>2546801.7133463155</v>
      </c>
      <c r="X106" s="333"/>
      <c r="Y106" s="444">
        <f t="shared" si="11"/>
        <v>1039.4391237805053</v>
      </c>
      <c r="Z106" s="378">
        <f t="shared" si="11"/>
        <v>1167.9258615003789</v>
      </c>
      <c r="AA106" s="415">
        <f t="shared" si="11"/>
        <v>1024.9058316266739</v>
      </c>
      <c r="AB106" s="379"/>
      <c r="AC106" s="451">
        <f t="shared" si="12"/>
        <v>-55.443900924339943</v>
      </c>
      <c r="AD106" s="378">
        <f t="shared" si="12"/>
        <v>-84.680751228285757</v>
      </c>
      <c r="AE106" s="415">
        <f t="shared" si="12"/>
        <v>-85.376608347793095</v>
      </c>
      <c r="AF106" s="379"/>
      <c r="AG106" s="451">
        <f t="shared" si="13"/>
        <v>91.027296118639498</v>
      </c>
      <c r="AH106" s="378">
        <f t="shared" si="13"/>
        <v>69.132520754747617</v>
      </c>
      <c r="AI106" s="415">
        <f t="shared" si="13"/>
        <v>69.132520754747617</v>
      </c>
      <c r="AJ106" s="379"/>
      <c r="AK106" s="451">
        <f t="shared" si="14"/>
        <v>247.34132729947959</v>
      </c>
      <c r="AL106" s="378">
        <f t="shared" si="14"/>
        <v>252.94818181175921</v>
      </c>
      <c r="AM106" s="415">
        <f t="shared" si="14"/>
        <v>233.68055515969615</v>
      </c>
      <c r="AN106" s="379"/>
      <c r="AO106" s="455">
        <f t="shared" si="15"/>
        <v>1322.3638462742842</v>
      </c>
      <c r="AP106" s="380">
        <f t="shared" si="15"/>
        <v>1405.3258128386001</v>
      </c>
      <c r="AQ106" s="420">
        <f t="shared" si="15"/>
        <v>1242.3422991933246</v>
      </c>
    </row>
    <row r="107" spans="1:43" s="10" customFormat="1" ht="14.4" x14ac:dyDescent="0.3">
      <c r="A107" s="251">
        <v>284</v>
      </c>
      <c r="B107" s="349" t="s">
        <v>106</v>
      </c>
      <c r="C107" s="360">
        <v>2271</v>
      </c>
      <c r="D107" s="350"/>
      <c r="E107" s="427">
        <v>1236558.9790174766</v>
      </c>
      <c r="F107" s="370">
        <v>1280678.9307975271</v>
      </c>
      <c r="G107" s="409">
        <v>1139700.404346833</v>
      </c>
      <c r="H107" s="360"/>
      <c r="I107" s="432">
        <v>1055346.3034045529</v>
      </c>
      <c r="J107" s="370">
        <v>956604.89010010462</v>
      </c>
      <c r="K107" s="409">
        <v>955023.86772983521</v>
      </c>
      <c r="L107" s="371"/>
      <c r="M107" s="432">
        <v>853011.55306537787</v>
      </c>
      <c r="N107" s="370">
        <v>789554.70136017993</v>
      </c>
      <c r="O107" s="409">
        <v>789554.70136017993</v>
      </c>
      <c r="P107" s="371"/>
      <c r="Q107" s="436">
        <v>458730.79969677055</v>
      </c>
      <c r="R107" s="370">
        <v>482919.17159748822</v>
      </c>
      <c r="S107" s="409">
        <v>441724.38671064074</v>
      </c>
      <c r="T107" s="371"/>
      <c r="U107" s="439">
        <v>3603647.6351841777</v>
      </c>
      <c r="V107" s="370">
        <v>3509757.6938553001</v>
      </c>
      <c r="W107" s="409">
        <v>3326003.3601474892</v>
      </c>
      <c r="X107" s="333"/>
      <c r="Y107" s="444">
        <f t="shared" si="11"/>
        <v>544.4997705933406</v>
      </c>
      <c r="Z107" s="378">
        <f t="shared" si="11"/>
        <v>563.92731430978733</v>
      </c>
      <c r="AA107" s="415">
        <f t="shared" si="11"/>
        <v>501.84958359613961</v>
      </c>
      <c r="AB107" s="379"/>
      <c r="AC107" s="451">
        <f t="shared" si="12"/>
        <v>464.70554971578724</v>
      </c>
      <c r="AD107" s="378">
        <f t="shared" si="12"/>
        <v>421.22628361959693</v>
      </c>
      <c r="AE107" s="415">
        <f t="shared" si="12"/>
        <v>420.53010468068481</v>
      </c>
      <c r="AF107" s="379"/>
      <c r="AG107" s="451">
        <f t="shared" si="13"/>
        <v>375.61054736476348</v>
      </c>
      <c r="AH107" s="378">
        <f t="shared" si="13"/>
        <v>347.66829650382209</v>
      </c>
      <c r="AI107" s="415">
        <f t="shared" si="13"/>
        <v>347.66829650382209</v>
      </c>
      <c r="AJ107" s="379"/>
      <c r="AK107" s="451">
        <f t="shared" si="14"/>
        <v>201.995068118349</v>
      </c>
      <c r="AL107" s="378">
        <f t="shared" si="14"/>
        <v>212.64604649823349</v>
      </c>
      <c r="AM107" s="415">
        <f t="shared" si="14"/>
        <v>194.5065551345842</v>
      </c>
      <c r="AN107" s="379"/>
      <c r="AO107" s="455">
        <f t="shared" si="15"/>
        <v>1586.8109357922403</v>
      </c>
      <c r="AP107" s="380">
        <f t="shared" si="15"/>
        <v>1545.4679409314399</v>
      </c>
      <c r="AQ107" s="420">
        <f t="shared" si="15"/>
        <v>1464.5545399152309</v>
      </c>
    </row>
    <row r="108" spans="1:43" s="10" customFormat="1" ht="14.4" x14ac:dyDescent="0.3">
      <c r="A108" s="251">
        <v>285</v>
      </c>
      <c r="B108" s="349" t="s">
        <v>107</v>
      </c>
      <c r="C108" s="360">
        <v>51241</v>
      </c>
      <c r="D108" s="350"/>
      <c r="E108" s="427">
        <v>13721478.828762665</v>
      </c>
      <c r="F108" s="370">
        <v>11598761.312437162</v>
      </c>
      <c r="G108" s="409">
        <v>13558023.708322378</v>
      </c>
      <c r="H108" s="360"/>
      <c r="I108" s="432">
        <v>931007.5410607052</v>
      </c>
      <c r="J108" s="370">
        <v>-1516346.8094514294</v>
      </c>
      <c r="K108" s="409">
        <v>-1551987.4132154265</v>
      </c>
      <c r="L108" s="371"/>
      <c r="M108" s="432">
        <v>3945298.2948206807</v>
      </c>
      <c r="N108" s="370">
        <v>2529862.4321666816</v>
      </c>
      <c r="O108" s="409">
        <v>2529862.4321666816</v>
      </c>
      <c r="P108" s="371"/>
      <c r="Q108" s="436">
        <v>7415465.2432427816</v>
      </c>
      <c r="R108" s="370">
        <v>8004422.4954515137</v>
      </c>
      <c r="S108" s="409">
        <v>6996180.7101145498</v>
      </c>
      <c r="T108" s="371"/>
      <c r="U108" s="439">
        <v>26013249.907886833</v>
      </c>
      <c r="V108" s="370">
        <v>20616699.430603925</v>
      </c>
      <c r="W108" s="409">
        <v>21532079.437388182</v>
      </c>
      <c r="X108" s="333"/>
      <c r="Y108" s="444">
        <f t="shared" si="11"/>
        <v>267.78319761055923</v>
      </c>
      <c r="Z108" s="378">
        <f t="shared" si="11"/>
        <v>226.35704440657213</v>
      </c>
      <c r="AA108" s="415">
        <f t="shared" si="11"/>
        <v>264.5932692243004</v>
      </c>
      <c r="AB108" s="379"/>
      <c r="AC108" s="451">
        <f t="shared" si="12"/>
        <v>18.169191488470272</v>
      </c>
      <c r="AD108" s="378">
        <f t="shared" si="12"/>
        <v>-29.592451541762053</v>
      </c>
      <c r="AE108" s="415">
        <f t="shared" si="12"/>
        <v>-30.288000101782295</v>
      </c>
      <c r="AF108" s="379"/>
      <c r="AG108" s="451">
        <f t="shared" si="13"/>
        <v>76.994951207444828</v>
      </c>
      <c r="AH108" s="378">
        <f t="shared" si="13"/>
        <v>49.371839584837957</v>
      </c>
      <c r="AI108" s="415">
        <f t="shared" si="13"/>
        <v>49.371839584837957</v>
      </c>
      <c r="AJ108" s="379"/>
      <c r="AK108" s="451">
        <f t="shared" si="14"/>
        <v>144.71741853677293</v>
      </c>
      <c r="AL108" s="378">
        <f t="shared" si="14"/>
        <v>156.21128579558388</v>
      </c>
      <c r="AM108" s="415">
        <f t="shared" si="14"/>
        <v>136.53481997062019</v>
      </c>
      <c r="AN108" s="379"/>
      <c r="AO108" s="455">
        <f t="shared" si="15"/>
        <v>507.66475884324728</v>
      </c>
      <c r="AP108" s="380">
        <f t="shared" si="15"/>
        <v>402.34771824523187</v>
      </c>
      <c r="AQ108" s="420">
        <f t="shared" si="15"/>
        <v>420.21192867797629</v>
      </c>
    </row>
    <row r="109" spans="1:43" s="10" customFormat="1" ht="14.4" x14ac:dyDescent="0.3">
      <c r="A109" s="251">
        <v>286</v>
      </c>
      <c r="B109" s="349" t="s">
        <v>108</v>
      </c>
      <c r="C109" s="360">
        <v>80454</v>
      </c>
      <c r="D109" s="350"/>
      <c r="E109" s="427">
        <v>14711224.861322571</v>
      </c>
      <c r="F109" s="370">
        <v>13760767.070176067</v>
      </c>
      <c r="G109" s="409">
        <v>13759229.96790589</v>
      </c>
      <c r="H109" s="360"/>
      <c r="I109" s="432">
        <v>-3126300.4579730504</v>
      </c>
      <c r="J109" s="370">
        <v>-3425328.5956977773</v>
      </c>
      <c r="K109" s="409">
        <v>-3481331.4155821861</v>
      </c>
      <c r="L109" s="371"/>
      <c r="M109" s="432">
        <v>380486.66664846765</v>
      </c>
      <c r="N109" s="370">
        <v>674095.25979721791</v>
      </c>
      <c r="O109" s="409">
        <v>674095.25979721791</v>
      </c>
      <c r="P109" s="371"/>
      <c r="Q109" s="436">
        <v>12545779.235983031</v>
      </c>
      <c r="R109" s="370">
        <v>13268924.028979145</v>
      </c>
      <c r="S109" s="409">
        <v>11825040.973114014</v>
      </c>
      <c r="T109" s="371"/>
      <c r="U109" s="439">
        <v>24511190.305981018</v>
      </c>
      <c r="V109" s="370">
        <v>24278457.76325465</v>
      </c>
      <c r="W109" s="409">
        <v>22777034.785234936</v>
      </c>
      <c r="X109" s="333"/>
      <c r="Y109" s="444">
        <f t="shared" si="11"/>
        <v>182.85262213591085</v>
      </c>
      <c r="Z109" s="378">
        <f t="shared" si="11"/>
        <v>171.03894237919889</v>
      </c>
      <c r="AA109" s="415">
        <f t="shared" si="11"/>
        <v>171.01983702371405</v>
      </c>
      <c r="AB109" s="379"/>
      <c r="AC109" s="451">
        <f t="shared" si="12"/>
        <v>-38.85823523967796</v>
      </c>
      <c r="AD109" s="378">
        <f t="shared" si="12"/>
        <v>-42.574994353267421</v>
      </c>
      <c r="AE109" s="415">
        <f t="shared" si="12"/>
        <v>-43.271079319638375</v>
      </c>
      <c r="AF109" s="379"/>
      <c r="AG109" s="451">
        <f t="shared" si="13"/>
        <v>4.7292448684772372</v>
      </c>
      <c r="AH109" s="378">
        <f t="shared" si="13"/>
        <v>8.3786419543741513</v>
      </c>
      <c r="AI109" s="415">
        <f t="shared" si="13"/>
        <v>8.3786419543741513</v>
      </c>
      <c r="AJ109" s="379"/>
      <c r="AK109" s="451">
        <f t="shared" si="14"/>
        <v>155.93729629332327</v>
      </c>
      <c r="AL109" s="378">
        <f t="shared" si="14"/>
        <v>164.92559759588269</v>
      </c>
      <c r="AM109" s="415">
        <f t="shared" si="14"/>
        <v>146.97890686745237</v>
      </c>
      <c r="AN109" s="379"/>
      <c r="AO109" s="455">
        <f t="shared" si="15"/>
        <v>304.66092805803339</v>
      </c>
      <c r="AP109" s="380">
        <f t="shared" si="15"/>
        <v>301.76818757618827</v>
      </c>
      <c r="AQ109" s="420">
        <f t="shared" si="15"/>
        <v>283.1063065259022</v>
      </c>
    </row>
    <row r="110" spans="1:43" s="10" customFormat="1" ht="14.4" x14ac:dyDescent="0.3">
      <c r="A110" s="251">
        <v>287</v>
      </c>
      <c r="B110" s="349" t="s">
        <v>109</v>
      </c>
      <c r="C110" s="360">
        <v>6380</v>
      </c>
      <c r="D110" s="350"/>
      <c r="E110" s="427">
        <v>3309878.3921850445</v>
      </c>
      <c r="F110" s="370">
        <v>3864374.8594164746</v>
      </c>
      <c r="G110" s="409">
        <v>3279061.284639278</v>
      </c>
      <c r="H110" s="360"/>
      <c r="I110" s="432">
        <v>1073269.7562788855</v>
      </c>
      <c r="J110" s="370">
        <v>2276625.0900146044</v>
      </c>
      <c r="K110" s="409">
        <v>2272207.6086624204</v>
      </c>
      <c r="L110" s="371"/>
      <c r="M110" s="432">
        <v>717008.02769912384</v>
      </c>
      <c r="N110" s="370">
        <v>1525258.600385457</v>
      </c>
      <c r="O110" s="409">
        <v>1525258.600385457</v>
      </c>
      <c r="P110" s="371"/>
      <c r="Q110" s="436">
        <v>1349805.2620435213</v>
      </c>
      <c r="R110" s="370">
        <v>1424976.3890713174</v>
      </c>
      <c r="S110" s="409">
        <v>1305498.8173351642</v>
      </c>
      <c r="T110" s="371"/>
      <c r="U110" s="439">
        <v>6449961.4382065758</v>
      </c>
      <c r="V110" s="370">
        <v>9091234.9388878532</v>
      </c>
      <c r="W110" s="409">
        <v>8382026.3110223198</v>
      </c>
      <c r="X110" s="333"/>
      <c r="Y110" s="444">
        <f t="shared" si="11"/>
        <v>518.78971664342384</v>
      </c>
      <c r="Z110" s="378">
        <f t="shared" si="11"/>
        <v>605.7013886232719</v>
      </c>
      <c r="AA110" s="415">
        <f t="shared" si="11"/>
        <v>513.95944900302163</v>
      </c>
      <c r="AB110" s="379"/>
      <c r="AC110" s="451">
        <f t="shared" si="12"/>
        <v>168.22409973023284</v>
      </c>
      <c r="AD110" s="378">
        <f t="shared" si="12"/>
        <v>356.83778840354302</v>
      </c>
      <c r="AE110" s="415">
        <f t="shared" si="12"/>
        <v>356.1453932072759</v>
      </c>
      <c r="AF110" s="379"/>
      <c r="AG110" s="451">
        <f t="shared" si="13"/>
        <v>112.38370340111659</v>
      </c>
      <c r="AH110" s="378">
        <f t="shared" si="13"/>
        <v>239.06874614192117</v>
      </c>
      <c r="AI110" s="415">
        <f t="shared" si="13"/>
        <v>239.06874614192117</v>
      </c>
      <c r="AJ110" s="379"/>
      <c r="AK110" s="451">
        <f t="shared" si="14"/>
        <v>211.56822289083405</v>
      </c>
      <c r="AL110" s="378">
        <f t="shared" si="14"/>
        <v>223.35053120240084</v>
      </c>
      <c r="AM110" s="415">
        <f t="shared" si="14"/>
        <v>204.62363908074673</v>
      </c>
      <c r="AN110" s="379"/>
      <c r="AO110" s="455">
        <f t="shared" si="15"/>
        <v>1010.9657426656075</v>
      </c>
      <c r="AP110" s="380">
        <f t="shared" si="15"/>
        <v>1424.9584543711369</v>
      </c>
      <c r="AQ110" s="420">
        <f t="shared" si="15"/>
        <v>1313.7972274329654</v>
      </c>
    </row>
    <row r="111" spans="1:43" s="10" customFormat="1" ht="14.4" x14ac:dyDescent="0.3">
      <c r="A111" s="251">
        <v>288</v>
      </c>
      <c r="B111" s="349" t="s">
        <v>110</v>
      </c>
      <c r="C111" s="360">
        <v>6442</v>
      </c>
      <c r="D111" s="350"/>
      <c r="E111" s="427">
        <v>5992404.5169826793</v>
      </c>
      <c r="F111" s="370">
        <v>6044379.3860510401</v>
      </c>
      <c r="G111" s="409">
        <v>6022240.743468605</v>
      </c>
      <c r="H111" s="360"/>
      <c r="I111" s="432">
        <v>-814309.59776317223</v>
      </c>
      <c r="J111" s="370">
        <v>-184698.09433778826</v>
      </c>
      <c r="K111" s="409">
        <v>-189123.85329400498</v>
      </c>
      <c r="L111" s="371"/>
      <c r="M111" s="432">
        <v>-842181.69835989841</v>
      </c>
      <c r="N111" s="370">
        <v>-400070.75938494684</v>
      </c>
      <c r="O111" s="409">
        <v>-400070.75938494684</v>
      </c>
      <c r="P111" s="371"/>
      <c r="Q111" s="436">
        <v>1252668.2101829469</v>
      </c>
      <c r="R111" s="370">
        <v>1309605.3627166813</v>
      </c>
      <c r="S111" s="409">
        <v>1189317.8382074041</v>
      </c>
      <c r="T111" s="371"/>
      <c r="U111" s="439">
        <v>5588581.4310425557</v>
      </c>
      <c r="V111" s="370">
        <v>6769215.8950449862</v>
      </c>
      <c r="W111" s="409">
        <v>6622363.9689970575</v>
      </c>
      <c r="X111" s="333"/>
      <c r="Y111" s="444">
        <f t="shared" si="11"/>
        <v>930.20871111187193</v>
      </c>
      <c r="Z111" s="378">
        <f t="shared" si="11"/>
        <v>938.27683732552623</v>
      </c>
      <c r="AA111" s="415">
        <f t="shared" si="11"/>
        <v>934.84022717612618</v>
      </c>
      <c r="AB111" s="379"/>
      <c r="AC111" s="451">
        <f t="shared" si="12"/>
        <v>-126.40633308959519</v>
      </c>
      <c r="AD111" s="378">
        <f t="shared" si="12"/>
        <v>-28.670924299563531</v>
      </c>
      <c r="AE111" s="415">
        <f t="shared" si="12"/>
        <v>-29.35794059205293</v>
      </c>
      <c r="AF111" s="379"/>
      <c r="AG111" s="451">
        <f t="shared" si="13"/>
        <v>-130.73295534925464</v>
      </c>
      <c r="AH111" s="378">
        <f t="shared" si="13"/>
        <v>-62.103501922531329</v>
      </c>
      <c r="AI111" s="415">
        <f t="shared" si="13"/>
        <v>-62.103501922531329</v>
      </c>
      <c r="AJ111" s="379"/>
      <c r="AK111" s="451">
        <f t="shared" si="14"/>
        <v>194.45330800728763</v>
      </c>
      <c r="AL111" s="378">
        <f t="shared" si="14"/>
        <v>203.29173590758791</v>
      </c>
      <c r="AM111" s="415">
        <f t="shared" si="14"/>
        <v>184.61934775029559</v>
      </c>
      <c r="AN111" s="379"/>
      <c r="AO111" s="455">
        <f t="shared" si="15"/>
        <v>867.52273068030979</v>
      </c>
      <c r="AP111" s="380">
        <f t="shared" si="15"/>
        <v>1050.7941470110193</v>
      </c>
      <c r="AQ111" s="420">
        <f t="shared" si="15"/>
        <v>1027.9981324118376</v>
      </c>
    </row>
    <row r="112" spans="1:43" s="10" customFormat="1" ht="14.4" x14ac:dyDescent="0.3">
      <c r="A112" s="251">
        <v>290</v>
      </c>
      <c r="B112" s="349" t="s">
        <v>111</v>
      </c>
      <c r="C112" s="360">
        <v>7928</v>
      </c>
      <c r="D112" s="350"/>
      <c r="E112" s="427">
        <v>5428226.6269652182</v>
      </c>
      <c r="F112" s="370">
        <v>5539604.5944433473</v>
      </c>
      <c r="G112" s="409">
        <v>5787876.1315342141</v>
      </c>
      <c r="H112" s="360"/>
      <c r="I112" s="432">
        <v>-464708.15251307294</v>
      </c>
      <c r="J112" s="370">
        <v>18338.622038328554</v>
      </c>
      <c r="K112" s="409">
        <v>12791.247735664156</v>
      </c>
      <c r="L112" s="371"/>
      <c r="M112" s="432">
        <v>287056.14183100866</v>
      </c>
      <c r="N112" s="370">
        <v>665220.2445387576</v>
      </c>
      <c r="O112" s="409">
        <v>665220.2445387576</v>
      </c>
      <c r="P112" s="371"/>
      <c r="Q112" s="436">
        <v>1604088.7670666242</v>
      </c>
      <c r="R112" s="370">
        <v>1735424.2994022248</v>
      </c>
      <c r="S112" s="409">
        <v>1557122.6333225239</v>
      </c>
      <c r="T112" s="371"/>
      <c r="U112" s="439">
        <v>6854663.3833497781</v>
      </c>
      <c r="V112" s="370">
        <v>7958587.7604226572</v>
      </c>
      <c r="W112" s="409">
        <v>8023010.2571311602</v>
      </c>
      <c r="X112" s="333"/>
      <c r="Y112" s="444">
        <f t="shared" si="11"/>
        <v>684.69054325999218</v>
      </c>
      <c r="Z112" s="378">
        <f t="shared" si="11"/>
        <v>698.73922735158271</v>
      </c>
      <c r="AA112" s="415">
        <f t="shared" si="11"/>
        <v>730.05501154568799</v>
      </c>
      <c r="AB112" s="379"/>
      <c r="AC112" s="451">
        <f t="shared" si="12"/>
        <v>-58.61606363686591</v>
      </c>
      <c r="AD112" s="378">
        <f t="shared" si="12"/>
        <v>2.3131460694158115</v>
      </c>
      <c r="AE112" s="415">
        <f t="shared" si="12"/>
        <v>1.6134268082321084</v>
      </c>
      <c r="AF112" s="379"/>
      <c r="AG112" s="451">
        <f t="shared" si="13"/>
        <v>36.20788872742289</v>
      </c>
      <c r="AH112" s="378">
        <f t="shared" si="13"/>
        <v>83.907699866139964</v>
      </c>
      <c r="AI112" s="415">
        <f t="shared" si="13"/>
        <v>83.907699866139964</v>
      </c>
      <c r="AJ112" s="379"/>
      <c r="AK112" s="451">
        <f t="shared" si="14"/>
        <v>202.33208464513424</v>
      </c>
      <c r="AL112" s="378">
        <f t="shared" si="14"/>
        <v>218.89812050986691</v>
      </c>
      <c r="AM112" s="415">
        <f t="shared" si="14"/>
        <v>196.40800117589856</v>
      </c>
      <c r="AN112" s="379"/>
      <c r="AO112" s="455">
        <f t="shared" si="15"/>
        <v>864.61445299568345</v>
      </c>
      <c r="AP112" s="380">
        <f t="shared" si="15"/>
        <v>1003.8581937970052</v>
      </c>
      <c r="AQ112" s="420">
        <f t="shared" si="15"/>
        <v>1011.9841393959587</v>
      </c>
    </row>
    <row r="113" spans="1:43" s="10" customFormat="1" ht="14.4" x14ac:dyDescent="0.3">
      <c r="A113" s="251">
        <v>291</v>
      </c>
      <c r="B113" s="349" t="s">
        <v>112</v>
      </c>
      <c r="C113" s="360">
        <v>2158</v>
      </c>
      <c r="D113" s="350"/>
      <c r="E113" s="427">
        <v>-48204.841220750939</v>
      </c>
      <c r="F113" s="370">
        <v>92010.359051076288</v>
      </c>
      <c r="G113" s="409">
        <v>38486.601120243911</v>
      </c>
      <c r="H113" s="360"/>
      <c r="I113" s="432">
        <v>950904.73402385158</v>
      </c>
      <c r="J113" s="370">
        <v>939865.43318791757</v>
      </c>
      <c r="K113" s="409">
        <v>938374.77466167312</v>
      </c>
      <c r="L113" s="371"/>
      <c r="M113" s="432">
        <v>896243.77007172839</v>
      </c>
      <c r="N113" s="370">
        <v>903564.05615758419</v>
      </c>
      <c r="O113" s="409">
        <v>903564.05615758419</v>
      </c>
      <c r="P113" s="371"/>
      <c r="Q113" s="436">
        <v>420254.34845855448</v>
      </c>
      <c r="R113" s="370">
        <v>471614.33359339566</v>
      </c>
      <c r="S113" s="409">
        <v>411975.32776770706</v>
      </c>
      <c r="T113" s="371"/>
      <c r="U113" s="439">
        <v>2219198.0113333836</v>
      </c>
      <c r="V113" s="370">
        <v>2407054.1819899734</v>
      </c>
      <c r="W113" s="409">
        <v>2292400.7597072083</v>
      </c>
      <c r="X113" s="333"/>
      <c r="Y113" s="444">
        <f t="shared" si="11"/>
        <v>-22.337739212581528</v>
      </c>
      <c r="Z113" s="378">
        <f t="shared" si="11"/>
        <v>42.636867030155834</v>
      </c>
      <c r="AA113" s="415">
        <f t="shared" si="11"/>
        <v>17.834384207712656</v>
      </c>
      <c r="AB113" s="379"/>
      <c r="AC113" s="451">
        <f t="shared" si="12"/>
        <v>440.64167470984779</v>
      </c>
      <c r="AD113" s="378">
        <f t="shared" si="12"/>
        <v>435.52615068948916</v>
      </c>
      <c r="AE113" s="415">
        <f t="shared" si="12"/>
        <v>434.8353914094871</v>
      </c>
      <c r="AF113" s="379"/>
      <c r="AG113" s="451">
        <f t="shared" si="13"/>
        <v>415.31221968106041</v>
      </c>
      <c r="AH113" s="378">
        <f t="shared" si="13"/>
        <v>418.70438190805567</v>
      </c>
      <c r="AI113" s="415">
        <f t="shared" si="13"/>
        <v>418.70438190805567</v>
      </c>
      <c r="AJ113" s="379"/>
      <c r="AK113" s="451">
        <f t="shared" si="14"/>
        <v>194.74251550442747</v>
      </c>
      <c r="AL113" s="378">
        <f t="shared" si="14"/>
        <v>218.5423232592195</v>
      </c>
      <c r="AM113" s="415">
        <f t="shared" si="14"/>
        <v>190.90608330292264</v>
      </c>
      <c r="AN113" s="379"/>
      <c r="AO113" s="455">
        <f t="shared" si="15"/>
        <v>1028.3586706827543</v>
      </c>
      <c r="AP113" s="380">
        <f t="shared" si="15"/>
        <v>1115.40972288692</v>
      </c>
      <c r="AQ113" s="420">
        <f t="shared" si="15"/>
        <v>1062.280240828178</v>
      </c>
    </row>
    <row r="114" spans="1:43" s="10" customFormat="1" ht="14.4" x14ac:dyDescent="0.3">
      <c r="A114" s="251">
        <v>297</v>
      </c>
      <c r="B114" s="349" t="s">
        <v>113</v>
      </c>
      <c r="C114" s="360">
        <v>121543</v>
      </c>
      <c r="D114" s="350"/>
      <c r="E114" s="427">
        <v>38732090.126260549</v>
      </c>
      <c r="F114" s="370">
        <v>36271086.56032601</v>
      </c>
      <c r="G114" s="409">
        <v>35579277.537509866</v>
      </c>
      <c r="H114" s="360"/>
      <c r="I114" s="432">
        <v>-14117505.026139481</v>
      </c>
      <c r="J114" s="370">
        <v>-6920106.9844435444</v>
      </c>
      <c r="K114" s="409">
        <v>-7003027.8828423619</v>
      </c>
      <c r="L114" s="371"/>
      <c r="M114" s="432">
        <v>-6481568.6417166879</v>
      </c>
      <c r="N114" s="370">
        <v>-1333007.3813633672</v>
      </c>
      <c r="O114" s="409">
        <v>-1333007.3813633672</v>
      </c>
      <c r="P114" s="371"/>
      <c r="Q114" s="436">
        <v>18268470.084132515</v>
      </c>
      <c r="R114" s="370">
        <v>19362903.424635895</v>
      </c>
      <c r="S114" s="409">
        <v>17255723.42857749</v>
      </c>
      <c r="T114" s="371"/>
      <c r="U114" s="439">
        <v>36401486.542536892</v>
      </c>
      <c r="V114" s="370">
        <v>47380875.61915499</v>
      </c>
      <c r="W114" s="409">
        <v>44498965.701881632</v>
      </c>
      <c r="X114" s="333"/>
      <c r="Y114" s="444">
        <f t="shared" si="11"/>
        <v>318.66985450631091</v>
      </c>
      <c r="Z114" s="378">
        <f t="shared" si="11"/>
        <v>298.42184708560762</v>
      </c>
      <c r="AA114" s="415">
        <f t="shared" si="11"/>
        <v>292.72996007593912</v>
      </c>
      <c r="AB114" s="379"/>
      <c r="AC114" s="451">
        <f t="shared" si="12"/>
        <v>-116.15234958935916</v>
      </c>
      <c r="AD114" s="378">
        <f t="shared" si="12"/>
        <v>-56.935463041421919</v>
      </c>
      <c r="AE114" s="415">
        <f t="shared" si="12"/>
        <v>-57.617698122000952</v>
      </c>
      <c r="AF114" s="379"/>
      <c r="AG114" s="451">
        <f t="shared" si="13"/>
        <v>-53.327370903439011</v>
      </c>
      <c r="AH114" s="378">
        <f t="shared" si="13"/>
        <v>-10.967372710591043</v>
      </c>
      <c r="AI114" s="415">
        <f t="shared" si="13"/>
        <v>-10.967372710591043</v>
      </c>
      <c r="AJ114" s="379"/>
      <c r="AK114" s="451">
        <f t="shared" si="14"/>
        <v>150.30458425522255</v>
      </c>
      <c r="AL114" s="378">
        <f t="shared" si="14"/>
        <v>159.30907929404322</v>
      </c>
      <c r="AM114" s="415">
        <f t="shared" si="14"/>
        <v>141.97216975537455</v>
      </c>
      <c r="AN114" s="379"/>
      <c r="AO114" s="455">
        <f t="shared" si="15"/>
        <v>299.49471826873526</v>
      </c>
      <c r="AP114" s="380">
        <f t="shared" si="15"/>
        <v>389.82809062763789</v>
      </c>
      <c r="AQ114" s="420">
        <f t="shared" si="15"/>
        <v>366.11705899872169</v>
      </c>
    </row>
    <row r="115" spans="1:43" s="10" customFormat="1" ht="14.4" x14ac:dyDescent="0.3">
      <c r="A115" s="251">
        <v>300</v>
      </c>
      <c r="B115" s="349" t="s">
        <v>114</v>
      </c>
      <c r="C115" s="360">
        <v>3528</v>
      </c>
      <c r="D115" s="350"/>
      <c r="E115" s="427">
        <v>2442312.5036231149</v>
      </c>
      <c r="F115" s="370">
        <v>2266273.6046635965</v>
      </c>
      <c r="G115" s="409">
        <v>2144364.3599597076</v>
      </c>
      <c r="H115" s="360"/>
      <c r="I115" s="432">
        <v>1455854.0474903292</v>
      </c>
      <c r="J115" s="370">
        <v>1809114.4820890932</v>
      </c>
      <c r="K115" s="409">
        <v>1806676.7277014265</v>
      </c>
      <c r="L115" s="371"/>
      <c r="M115" s="432">
        <v>816011.03948278818</v>
      </c>
      <c r="N115" s="370">
        <v>1085125.4482366338</v>
      </c>
      <c r="O115" s="409">
        <v>1085125.4482366338</v>
      </c>
      <c r="P115" s="371"/>
      <c r="Q115" s="436">
        <v>726665.54775327188</v>
      </c>
      <c r="R115" s="370">
        <v>763025.77243223554</v>
      </c>
      <c r="S115" s="409">
        <v>694371.12433098117</v>
      </c>
      <c r="T115" s="371"/>
      <c r="U115" s="439">
        <v>5440843.1383495042</v>
      </c>
      <c r="V115" s="370">
        <v>5923539.3074215585</v>
      </c>
      <c r="W115" s="409">
        <v>5730537.6602287497</v>
      </c>
      <c r="X115" s="333"/>
      <c r="Y115" s="444">
        <f t="shared" si="11"/>
        <v>692.26544887276498</v>
      </c>
      <c r="Z115" s="378">
        <f t="shared" si="11"/>
        <v>642.36780177539583</v>
      </c>
      <c r="AA115" s="415">
        <f t="shared" si="11"/>
        <v>607.81302719946359</v>
      </c>
      <c r="AB115" s="379"/>
      <c r="AC115" s="451">
        <f t="shared" si="12"/>
        <v>412.65704293943571</v>
      </c>
      <c r="AD115" s="378">
        <f t="shared" si="12"/>
        <v>512.78755161255481</v>
      </c>
      <c r="AE115" s="415">
        <f t="shared" si="12"/>
        <v>512.09657814666286</v>
      </c>
      <c r="AF115" s="379"/>
      <c r="AG115" s="451">
        <f t="shared" si="13"/>
        <v>231.29564611190142</v>
      </c>
      <c r="AH115" s="378">
        <f t="shared" si="13"/>
        <v>307.57524042988484</v>
      </c>
      <c r="AI115" s="415">
        <f t="shared" si="13"/>
        <v>307.57524042988484</v>
      </c>
      <c r="AJ115" s="379"/>
      <c r="AK115" s="451">
        <f t="shared" si="14"/>
        <v>205.97096024752605</v>
      </c>
      <c r="AL115" s="378">
        <f t="shared" si="14"/>
        <v>216.27714638101915</v>
      </c>
      <c r="AM115" s="415">
        <f t="shared" si="14"/>
        <v>196.81721211195611</v>
      </c>
      <c r="AN115" s="379"/>
      <c r="AO115" s="455">
        <f t="shared" si="15"/>
        <v>1542.1890981716281</v>
      </c>
      <c r="AP115" s="380">
        <f t="shared" si="15"/>
        <v>1679.0077401988544</v>
      </c>
      <c r="AQ115" s="420">
        <f t="shared" si="15"/>
        <v>1624.3020578879675</v>
      </c>
    </row>
    <row r="116" spans="1:43" s="10" customFormat="1" ht="14.4" x14ac:dyDescent="0.3">
      <c r="A116" s="251">
        <v>301</v>
      </c>
      <c r="B116" s="349" t="s">
        <v>115</v>
      </c>
      <c r="C116" s="360">
        <v>20197</v>
      </c>
      <c r="D116" s="350"/>
      <c r="E116" s="427">
        <v>13687201.016885277</v>
      </c>
      <c r="F116" s="370">
        <v>13845080.344943454</v>
      </c>
      <c r="G116" s="409">
        <v>13752782.581909355</v>
      </c>
      <c r="H116" s="360"/>
      <c r="I116" s="432">
        <v>717073.25065928139</v>
      </c>
      <c r="J116" s="370">
        <v>986228.30439412757</v>
      </c>
      <c r="K116" s="409">
        <v>972117.74871950643</v>
      </c>
      <c r="L116" s="371"/>
      <c r="M116" s="432">
        <v>-633320.12612438854</v>
      </c>
      <c r="N116" s="370">
        <v>-327823.52962873661</v>
      </c>
      <c r="O116" s="409">
        <v>-327823.52962873661</v>
      </c>
      <c r="P116" s="371"/>
      <c r="Q116" s="436">
        <v>4148595.3164982274</v>
      </c>
      <c r="R116" s="370">
        <v>4301243.4850912355</v>
      </c>
      <c r="S116" s="409">
        <v>3921534.2459621243</v>
      </c>
      <c r="T116" s="371"/>
      <c r="U116" s="439">
        <v>17919549.457918398</v>
      </c>
      <c r="V116" s="370">
        <v>18804728.604800083</v>
      </c>
      <c r="W116" s="409">
        <v>18318611.046962246</v>
      </c>
      <c r="X116" s="333"/>
      <c r="Y116" s="444">
        <f t="shared" si="11"/>
        <v>677.6848550222943</v>
      </c>
      <c r="Z116" s="378">
        <f t="shared" si="11"/>
        <v>685.50182427803406</v>
      </c>
      <c r="AA116" s="415">
        <f t="shared" si="11"/>
        <v>680.93194939393743</v>
      </c>
      <c r="AB116" s="379"/>
      <c r="AC116" s="451">
        <f t="shared" si="12"/>
        <v>35.503948638871186</v>
      </c>
      <c r="AD116" s="378">
        <f t="shared" si="12"/>
        <v>48.830435430713848</v>
      </c>
      <c r="AE116" s="415">
        <f t="shared" si="12"/>
        <v>48.131789311259418</v>
      </c>
      <c r="AF116" s="379"/>
      <c r="AG116" s="451">
        <f t="shared" si="13"/>
        <v>-31.357138492072512</v>
      </c>
      <c r="AH116" s="378">
        <f t="shared" si="13"/>
        <v>-16.231298194223726</v>
      </c>
      <c r="AI116" s="415">
        <f t="shared" si="13"/>
        <v>-16.231298194223726</v>
      </c>
      <c r="AJ116" s="379"/>
      <c r="AK116" s="451">
        <f t="shared" si="14"/>
        <v>205.40651168481594</v>
      </c>
      <c r="AL116" s="378">
        <f t="shared" si="14"/>
        <v>212.96447418385085</v>
      </c>
      <c r="AM116" s="415">
        <f t="shared" si="14"/>
        <v>194.16419497757707</v>
      </c>
      <c r="AN116" s="379"/>
      <c r="AO116" s="455">
        <f t="shared" si="15"/>
        <v>887.23817685390895</v>
      </c>
      <c r="AP116" s="380">
        <f t="shared" si="15"/>
        <v>931.06543569837515</v>
      </c>
      <c r="AQ116" s="420">
        <f t="shared" si="15"/>
        <v>906.99663548855006</v>
      </c>
    </row>
    <row r="117" spans="1:43" s="10" customFormat="1" ht="14.4" x14ac:dyDescent="0.3">
      <c r="A117" s="251">
        <v>304</v>
      </c>
      <c r="B117" s="349" t="s">
        <v>116</v>
      </c>
      <c r="C117" s="360">
        <v>971</v>
      </c>
      <c r="D117" s="350"/>
      <c r="E117" s="427">
        <v>157989.61950357165</v>
      </c>
      <c r="F117" s="370">
        <v>124986.29432517855</v>
      </c>
      <c r="G117" s="409">
        <v>201195.86162721115</v>
      </c>
      <c r="H117" s="360"/>
      <c r="I117" s="432">
        <v>-335143.88026683748</v>
      </c>
      <c r="J117" s="370">
        <v>-319836.49328506889</v>
      </c>
      <c r="K117" s="409">
        <v>-320500.08120836696</v>
      </c>
      <c r="L117" s="371"/>
      <c r="M117" s="432">
        <v>-69377.10175927107</v>
      </c>
      <c r="N117" s="370">
        <v>-19605.861565236661</v>
      </c>
      <c r="O117" s="409">
        <v>-19605.861565236661</v>
      </c>
      <c r="P117" s="371"/>
      <c r="Q117" s="436">
        <v>170547.05302309635</v>
      </c>
      <c r="R117" s="370">
        <v>178536.20381737431</v>
      </c>
      <c r="S117" s="409">
        <v>160950.61802290264</v>
      </c>
      <c r="T117" s="371"/>
      <c r="U117" s="439">
        <v>-75984.30949944054</v>
      </c>
      <c r="V117" s="370">
        <v>-35919.856707752697</v>
      </c>
      <c r="W117" s="409">
        <v>22040.536876510159</v>
      </c>
      <c r="X117" s="333"/>
      <c r="Y117" s="444">
        <f t="shared" si="11"/>
        <v>162.70815602839511</v>
      </c>
      <c r="Z117" s="378">
        <f t="shared" si="11"/>
        <v>128.7191496654774</v>
      </c>
      <c r="AA117" s="415">
        <f t="shared" si="11"/>
        <v>207.20480085191673</v>
      </c>
      <c r="AB117" s="379"/>
      <c r="AC117" s="451">
        <f t="shared" si="12"/>
        <v>-345.15332674236612</v>
      </c>
      <c r="AD117" s="378">
        <f t="shared" si="12"/>
        <v>-329.38876754384029</v>
      </c>
      <c r="AE117" s="415">
        <f t="shared" si="12"/>
        <v>-330.07217426196394</v>
      </c>
      <c r="AF117" s="379"/>
      <c r="AG117" s="451">
        <f t="shared" si="13"/>
        <v>-71.449126425613869</v>
      </c>
      <c r="AH117" s="378">
        <f t="shared" si="13"/>
        <v>-20.191412528565046</v>
      </c>
      <c r="AI117" s="415">
        <f t="shared" si="13"/>
        <v>-20.191412528565046</v>
      </c>
      <c r="AJ117" s="379"/>
      <c r="AK117" s="451">
        <f t="shared" si="14"/>
        <v>175.64063133171612</v>
      </c>
      <c r="AL117" s="378">
        <f t="shared" si="14"/>
        <v>183.86838704158012</v>
      </c>
      <c r="AM117" s="415">
        <f t="shared" si="14"/>
        <v>165.75758807713967</v>
      </c>
      <c r="AN117" s="379"/>
      <c r="AO117" s="455">
        <f t="shared" si="15"/>
        <v>-78.253665807868728</v>
      </c>
      <c r="AP117" s="380">
        <f t="shared" si="15"/>
        <v>-36.992643365347782</v>
      </c>
      <c r="AQ117" s="420">
        <f t="shared" si="15"/>
        <v>22.698802138527455</v>
      </c>
    </row>
    <row r="118" spans="1:43" s="10" customFormat="1" ht="14.4" x14ac:dyDescent="0.3">
      <c r="A118" s="251">
        <v>305</v>
      </c>
      <c r="B118" s="349" t="s">
        <v>117</v>
      </c>
      <c r="C118" s="360">
        <v>15165</v>
      </c>
      <c r="D118" s="350"/>
      <c r="E118" s="427">
        <v>10634244.673711173</v>
      </c>
      <c r="F118" s="370">
        <v>9406006.9893632643</v>
      </c>
      <c r="G118" s="409">
        <v>10415903.050562451</v>
      </c>
      <c r="H118" s="360"/>
      <c r="I118" s="432">
        <v>1997457.3543863457</v>
      </c>
      <c r="J118" s="370">
        <v>3991720.6614111234</v>
      </c>
      <c r="K118" s="409">
        <v>3981226.7288985103</v>
      </c>
      <c r="L118" s="371"/>
      <c r="M118" s="432">
        <v>2425928.9941001441</v>
      </c>
      <c r="N118" s="370">
        <v>3832472.5936898361</v>
      </c>
      <c r="O118" s="409">
        <v>3832472.5936898361</v>
      </c>
      <c r="P118" s="371"/>
      <c r="Q118" s="436">
        <v>2677688.75059355</v>
      </c>
      <c r="R118" s="370">
        <v>2833921.0606435398</v>
      </c>
      <c r="S118" s="409">
        <v>2572991.4157724129</v>
      </c>
      <c r="T118" s="371"/>
      <c r="U118" s="439">
        <v>17735319.772791214</v>
      </c>
      <c r="V118" s="370">
        <v>20064121.305107765</v>
      </c>
      <c r="W118" s="409">
        <v>20802593.788923208</v>
      </c>
      <c r="X118" s="333"/>
      <c r="Y118" s="444">
        <f t="shared" si="11"/>
        <v>701.23604838187759</v>
      </c>
      <c r="Z118" s="378">
        <f t="shared" si="11"/>
        <v>620.24444374304414</v>
      </c>
      <c r="AA118" s="415">
        <f t="shared" si="11"/>
        <v>686.83831523656124</v>
      </c>
      <c r="AB118" s="379"/>
      <c r="AC118" s="451">
        <f t="shared" si="12"/>
        <v>131.71495907592126</v>
      </c>
      <c r="AD118" s="378">
        <f t="shared" si="12"/>
        <v>263.21929847748919</v>
      </c>
      <c r="AE118" s="415">
        <f t="shared" si="12"/>
        <v>262.52731479713225</v>
      </c>
      <c r="AF118" s="379"/>
      <c r="AG118" s="451">
        <f t="shared" si="13"/>
        <v>159.96894125289444</v>
      </c>
      <c r="AH118" s="378">
        <f t="shared" si="13"/>
        <v>252.71827192151903</v>
      </c>
      <c r="AI118" s="415">
        <f t="shared" si="13"/>
        <v>252.71827192151903</v>
      </c>
      <c r="AJ118" s="379"/>
      <c r="AK118" s="451">
        <f t="shared" si="14"/>
        <v>176.57030996330695</v>
      </c>
      <c r="AL118" s="378">
        <f t="shared" si="14"/>
        <v>186.87247350105767</v>
      </c>
      <c r="AM118" s="415">
        <f t="shared" si="14"/>
        <v>169.66643031799623</v>
      </c>
      <c r="AN118" s="379"/>
      <c r="AO118" s="455">
        <f t="shared" si="15"/>
        <v>1169.4902586740002</v>
      </c>
      <c r="AP118" s="380">
        <f t="shared" si="15"/>
        <v>1323.0544876431102</v>
      </c>
      <c r="AQ118" s="420">
        <f t="shared" si="15"/>
        <v>1371.7503322732086</v>
      </c>
    </row>
    <row r="119" spans="1:43" s="10" customFormat="1" ht="14.4" x14ac:dyDescent="0.3">
      <c r="A119" s="251">
        <v>309</v>
      </c>
      <c r="B119" s="349" t="s">
        <v>118</v>
      </c>
      <c r="C119" s="360">
        <v>6506</v>
      </c>
      <c r="D119" s="350"/>
      <c r="E119" s="427">
        <v>4455327.7910855198</v>
      </c>
      <c r="F119" s="370">
        <v>3932193.3338299803</v>
      </c>
      <c r="G119" s="409">
        <v>4214382.4531093081</v>
      </c>
      <c r="H119" s="360"/>
      <c r="I119" s="432">
        <v>-401495.22926220956</v>
      </c>
      <c r="J119" s="370">
        <v>463714.62791636941</v>
      </c>
      <c r="K119" s="409">
        <v>459195.05611444736</v>
      </c>
      <c r="L119" s="371"/>
      <c r="M119" s="432">
        <v>-433381.87784330669</v>
      </c>
      <c r="N119" s="370">
        <v>168891.99647238161</v>
      </c>
      <c r="O119" s="409">
        <v>168891.99647238161</v>
      </c>
      <c r="P119" s="371"/>
      <c r="Q119" s="436">
        <v>1211381.5070953295</v>
      </c>
      <c r="R119" s="370">
        <v>1301299.8706269502</v>
      </c>
      <c r="S119" s="409">
        <v>1153746.6361405971</v>
      </c>
      <c r="T119" s="371"/>
      <c r="U119" s="439">
        <v>4831832.1910753325</v>
      </c>
      <c r="V119" s="370">
        <v>5866099.8288456826</v>
      </c>
      <c r="W119" s="409">
        <v>5996216.1418367345</v>
      </c>
      <c r="X119" s="333"/>
      <c r="Y119" s="444">
        <f t="shared" si="11"/>
        <v>684.80291901099292</v>
      </c>
      <c r="Z119" s="378">
        <f t="shared" si="11"/>
        <v>604.39491758837698</v>
      </c>
      <c r="AA119" s="415">
        <f t="shared" si="11"/>
        <v>647.7685910097307</v>
      </c>
      <c r="AB119" s="379"/>
      <c r="AC119" s="451">
        <f t="shared" si="12"/>
        <v>-61.711532318200057</v>
      </c>
      <c r="AD119" s="378">
        <f t="shared" si="12"/>
        <v>71.274919753515121</v>
      </c>
      <c r="AE119" s="415">
        <f t="shared" si="12"/>
        <v>70.580242255525263</v>
      </c>
      <c r="AF119" s="379"/>
      <c r="AG119" s="451">
        <f t="shared" si="13"/>
        <v>-66.612646456087717</v>
      </c>
      <c r="AH119" s="378">
        <f t="shared" si="13"/>
        <v>25.959421529723578</v>
      </c>
      <c r="AI119" s="415">
        <f t="shared" si="13"/>
        <v>25.959421529723578</v>
      </c>
      <c r="AJ119" s="379"/>
      <c r="AK119" s="451">
        <f t="shared" si="14"/>
        <v>186.1945138480371</v>
      </c>
      <c r="AL119" s="378">
        <f t="shared" si="14"/>
        <v>200.01535054210731</v>
      </c>
      <c r="AM119" s="415">
        <f t="shared" si="14"/>
        <v>177.33578790971364</v>
      </c>
      <c r="AN119" s="379"/>
      <c r="AO119" s="455">
        <f t="shared" si="15"/>
        <v>742.67325408474221</v>
      </c>
      <c r="AP119" s="380">
        <f t="shared" si="15"/>
        <v>901.64460941372306</v>
      </c>
      <c r="AQ119" s="420">
        <f t="shared" si="15"/>
        <v>921.64404270469333</v>
      </c>
    </row>
    <row r="120" spans="1:43" s="10" customFormat="1" ht="14.4" x14ac:dyDescent="0.3">
      <c r="A120" s="251">
        <v>312</v>
      </c>
      <c r="B120" s="349" t="s">
        <v>119</v>
      </c>
      <c r="C120" s="360">
        <v>1232</v>
      </c>
      <c r="D120" s="350"/>
      <c r="E120" s="427">
        <v>772732.32492720149</v>
      </c>
      <c r="F120" s="370">
        <v>895620.71424078138</v>
      </c>
      <c r="G120" s="409">
        <v>1007035.877417186</v>
      </c>
      <c r="H120" s="360"/>
      <c r="I120" s="432">
        <v>98108.208258273487</v>
      </c>
      <c r="J120" s="370">
        <v>-76898.113313946247</v>
      </c>
      <c r="K120" s="409">
        <v>-77786.576146802719</v>
      </c>
      <c r="L120" s="371"/>
      <c r="M120" s="432">
        <v>-12640.698763405486</v>
      </c>
      <c r="N120" s="370">
        <v>-120477.81783114905</v>
      </c>
      <c r="O120" s="409">
        <v>-120477.81783114905</v>
      </c>
      <c r="P120" s="371"/>
      <c r="Q120" s="436">
        <v>276653.58201367676</v>
      </c>
      <c r="R120" s="370">
        <v>300890.62364052318</v>
      </c>
      <c r="S120" s="409">
        <v>263553.42863550293</v>
      </c>
      <c r="T120" s="371"/>
      <c r="U120" s="439">
        <v>1134853.4164357465</v>
      </c>
      <c r="V120" s="370">
        <v>999135.40673620929</v>
      </c>
      <c r="W120" s="409">
        <v>1072324.9120747373</v>
      </c>
      <c r="X120" s="333"/>
      <c r="Y120" s="444">
        <f t="shared" si="11"/>
        <v>627.21779620714403</v>
      </c>
      <c r="Z120" s="378">
        <f t="shared" si="11"/>
        <v>726.96486545517973</v>
      </c>
      <c r="AA120" s="415">
        <f t="shared" si="11"/>
        <v>817.39925115031338</v>
      </c>
      <c r="AB120" s="379"/>
      <c r="AC120" s="451">
        <f t="shared" si="12"/>
        <v>79.633285923923282</v>
      </c>
      <c r="AD120" s="378">
        <f t="shared" si="12"/>
        <v>-62.41729976781351</v>
      </c>
      <c r="AE120" s="415">
        <f t="shared" si="12"/>
        <v>-63.138454664612595</v>
      </c>
      <c r="AF120" s="379"/>
      <c r="AG120" s="451">
        <f t="shared" si="13"/>
        <v>-10.260307437829129</v>
      </c>
      <c r="AH120" s="378">
        <f t="shared" si="13"/>
        <v>-97.790436551257343</v>
      </c>
      <c r="AI120" s="415">
        <f t="shared" si="13"/>
        <v>-97.790436551257343</v>
      </c>
      <c r="AJ120" s="379"/>
      <c r="AK120" s="451">
        <f t="shared" si="14"/>
        <v>224.55647890720516</v>
      </c>
      <c r="AL120" s="378">
        <f t="shared" si="14"/>
        <v>244.22940230561946</v>
      </c>
      <c r="AM120" s="415">
        <f t="shared" si="14"/>
        <v>213.92323752881731</v>
      </c>
      <c r="AN120" s="379"/>
      <c r="AO120" s="455">
        <f t="shared" si="15"/>
        <v>921.14725360044361</v>
      </c>
      <c r="AP120" s="380">
        <f t="shared" si="15"/>
        <v>810.98653144172829</v>
      </c>
      <c r="AQ120" s="420">
        <f t="shared" si="15"/>
        <v>870.39359746326079</v>
      </c>
    </row>
    <row r="121" spans="1:43" s="10" customFormat="1" ht="14.4" x14ac:dyDescent="0.3">
      <c r="A121" s="251">
        <v>316</v>
      </c>
      <c r="B121" s="349" t="s">
        <v>120</v>
      </c>
      <c r="C121" s="360">
        <v>4245</v>
      </c>
      <c r="D121" s="350"/>
      <c r="E121" s="427">
        <v>1964112.5996683319</v>
      </c>
      <c r="F121" s="370">
        <v>2287487.2889773054</v>
      </c>
      <c r="G121" s="409">
        <v>1920662.9171935786</v>
      </c>
      <c r="H121" s="360"/>
      <c r="I121" s="432">
        <v>-345227.75280109228</v>
      </c>
      <c r="J121" s="370">
        <v>-938558.58774338663</v>
      </c>
      <c r="K121" s="409">
        <v>-941542.66399721976</v>
      </c>
      <c r="L121" s="371"/>
      <c r="M121" s="432">
        <v>-308798.81497438921</v>
      </c>
      <c r="N121" s="370">
        <v>-670458.46773036628</v>
      </c>
      <c r="O121" s="409">
        <v>-670458.46773036628</v>
      </c>
      <c r="P121" s="371"/>
      <c r="Q121" s="436">
        <v>789631.24842244585</v>
      </c>
      <c r="R121" s="370">
        <v>825056.98010409041</v>
      </c>
      <c r="S121" s="409">
        <v>742106.39006465743</v>
      </c>
      <c r="T121" s="371"/>
      <c r="U121" s="439">
        <v>2099717.2803152963</v>
      </c>
      <c r="V121" s="370">
        <v>1503527.213607643</v>
      </c>
      <c r="W121" s="409">
        <v>1050768.17553065</v>
      </c>
      <c r="X121" s="333"/>
      <c r="Y121" s="444">
        <f t="shared" si="11"/>
        <v>462.68848048723953</v>
      </c>
      <c r="Z121" s="378">
        <f t="shared" si="11"/>
        <v>538.86626359889408</v>
      </c>
      <c r="AA121" s="415">
        <f t="shared" si="11"/>
        <v>452.45298402675587</v>
      </c>
      <c r="AB121" s="379"/>
      <c r="AC121" s="451">
        <f t="shared" si="12"/>
        <v>-81.325736820045293</v>
      </c>
      <c r="AD121" s="378">
        <f t="shared" si="12"/>
        <v>-221.09742938595681</v>
      </c>
      <c r="AE121" s="415">
        <f t="shared" si="12"/>
        <v>-221.80039198992222</v>
      </c>
      <c r="AF121" s="379"/>
      <c r="AG121" s="451">
        <f t="shared" si="13"/>
        <v>-72.744126024591097</v>
      </c>
      <c r="AH121" s="378">
        <f t="shared" si="13"/>
        <v>-157.94074622623469</v>
      </c>
      <c r="AI121" s="415">
        <f t="shared" si="13"/>
        <v>-157.94074622623469</v>
      </c>
      <c r="AJ121" s="379"/>
      <c r="AK121" s="451">
        <f t="shared" si="14"/>
        <v>186.01442836806734</v>
      </c>
      <c r="AL121" s="378">
        <f t="shared" si="14"/>
        <v>194.35971262758315</v>
      </c>
      <c r="AM121" s="415">
        <f t="shared" si="14"/>
        <v>174.81893758884746</v>
      </c>
      <c r="AN121" s="379"/>
      <c r="AO121" s="455">
        <f t="shared" si="15"/>
        <v>494.63304601067051</v>
      </c>
      <c r="AP121" s="380">
        <f t="shared" si="15"/>
        <v>354.18780061428578</v>
      </c>
      <c r="AQ121" s="420">
        <f t="shared" si="15"/>
        <v>247.53078339944639</v>
      </c>
    </row>
    <row r="122" spans="1:43" s="10" customFormat="1" ht="14.4" x14ac:dyDescent="0.3">
      <c r="A122" s="251">
        <v>317</v>
      </c>
      <c r="B122" s="349" t="s">
        <v>121</v>
      </c>
      <c r="C122" s="360">
        <v>2533</v>
      </c>
      <c r="D122" s="350"/>
      <c r="E122" s="427">
        <v>3284538.6353612598</v>
      </c>
      <c r="F122" s="370">
        <v>3347117.7045532502</v>
      </c>
      <c r="G122" s="409">
        <v>3216158.0484103244</v>
      </c>
      <c r="H122" s="360"/>
      <c r="I122" s="432">
        <v>986384.70593636518</v>
      </c>
      <c r="J122" s="370">
        <v>1020675.9382718123</v>
      </c>
      <c r="K122" s="409">
        <v>1018925.22501887</v>
      </c>
      <c r="L122" s="371"/>
      <c r="M122" s="432">
        <v>529237.9696661788</v>
      </c>
      <c r="N122" s="370">
        <v>557861.50063994178</v>
      </c>
      <c r="O122" s="409">
        <v>557861.50063994178</v>
      </c>
      <c r="P122" s="371"/>
      <c r="Q122" s="436">
        <v>553287.67301045591</v>
      </c>
      <c r="R122" s="370">
        <v>584788.94348683371</v>
      </c>
      <c r="S122" s="409">
        <v>536529.9693083046</v>
      </c>
      <c r="T122" s="371"/>
      <c r="U122" s="439">
        <v>5353448.9839742593</v>
      </c>
      <c r="V122" s="370">
        <v>5510444.0869518388</v>
      </c>
      <c r="W122" s="409">
        <v>5329474.7433774406</v>
      </c>
      <c r="X122" s="333"/>
      <c r="Y122" s="444">
        <f t="shared" si="11"/>
        <v>1296.699026988259</v>
      </c>
      <c r="Z122" s="378">
        <f t="shared" si="11"/>
        <v>1321.4045418686342</v>
      </c>
      <c r="AA122" s="415">
        <f t="shared" si="11"/>
        <v>1269.7031379432785</v>
      </c>
      <c r="AB122" s="379"/>
      <c r="AC122" s="451">
        <f t="shared" si="12"/>
        <v>389.41362255679638</v>
      </c>
      <c r="AD122" s="378">
        <f t="shared" si="12"/>
        <v>402.95141660947979</v>
      </c>
      <c r="AE122" s="415">
        <f t="shared" si="12"/>
        <v>402.2602546462179</v>
      </c>
      <c r="AF122" s="379"/>
      <c r="AG122" s="451">
        <f t="shared" si="13"/>
        <v>208.93721660725575</v>
      </c>
      <c r="AH122" s="378">
        <f t="shared" si="13"/>
        <v>220.23746570862289</v>
      </c>
      <c r="AI122" s="415">
        <f t="shared" si="13"/>
        <v>220.23746570862289</v>
      </c>
      <c r="AJ122" s="379"/>
      <c r="AK122" s="451">
        <f t="shared" si="14"/>
        <v>218.43176984226449</v>
      </c>
      <c r="AL122" s="378">
        <f t="shared" si="14"/>
        <v>230.86811823404409</v>
      </c>
      <c r="AM122" s="415">
        <f t="shared" si="14"/>
        <v>211.81601630805551</v>
      </c>
      <c r="AN122" s="379"/>
      <c r="AO122" s="455">
        <f t="shared" si="15"/>
        <v>2113.4816359945753</v>
      </c>
      <c r="AP122" s="380">
        <f t="shared" si="15"/>
        <v>2175.4615424207814</v>
      </c>
      <c r="AQ122" s="420">
        <f t="shared" si="15"/>
        <v>2104.016874606175</v>
      </c>
    </row>
    <row r="123" spans="1:43" s="10" customFormat="1" ht="14.4" x14ac:dyDescent="0.3">
      <c r="A123" s="251">
        <v>320</v>
      </c>
      <c r="B123" s="349" t="s">
        <v>122</v>
      </c>
      <c r="C123" s="360">
        <v>7105</v>
      </c>
      <c r="D123" s="350"/>
      <c r="E123" s="427">
        <v>3581861.1812361083</v>
      </c>
      <c r="F123" s="370">
        <v>3594600.1848584656</v>
      </c>
      <c r="G123" s="409">
        <v>3484466.1074562869</v>
      </c>
      <c r="H123" s="360"/>
      <c r="I123" s="432">
        <v>850384.64555176522</v>
      </c>
      <c r="J123" s="370">
        <v>1387694.162037276</v>
      </c>
      <c r="K123" s="409">
        <v>1382733.807820606</v>
      </c>
      <c r="L123" s="371"/>
      <c r="M123" s="432">
        <v>1141663.6105878628</v>
      </c>
      <c r="N123" s="370">
        <v>1525522.9907593182</v>
      </c>
      <c r="O123" s="409">
        <v>1525522.9907593182</v>
      </c>
      <c r="P123" s="371"/>
      <c r="Q123" s="436">
        <v>1286893.6895942071</v>
      </c>
      <c r="R123" s="370">
        <v>1381615.4390799506</v>
      </c>
      <c r="S123" s="409">
        <v>1221203.7339984551</v>
      </c>
      <c r="T123" s="371"/>
      <c r="U123" s="439">
        <v>6860803.1269699428</v>
      </c>
      <c r="V123" s="370">
        <v>7889432.7767350115</v>
      </c>
      <c r="W123" s="409">
        <v>7613926.6400346663</v>
      </c>
      <c r="X123" s="333"/>
      <c r="Y123" s="444">
        <f t="shared" si="11"/>
        <v>504.13246745054306</v>
      </c>
      <c r="Z123" s="378">
        <f t="shared" si="11"/>
        <v>505.92543066269747</v>
      </c>
      <c r="AA123" s="415">
        <f t="shared" si="11"/>
        <v>490.42450491995595</v>
      </c>
      <c r="AB123" s="379"/>
      <c r="AC123" s="451">
        <f t="shared" si="12"/>
        <v>119.68819782572346</v>
      </c>
      <c r="AD123" s="378">
        <f t="shared" si="12"/>
        <v>195.31233807702688</v>
      </c>
      <c r="AE123" s="415">
        <f t="shared" si="12"/>
        <v>194.61418829283687</v>
      </c>
      <c r="AF123" s="379"/>
      <c r="AG123" s="451">
        <f t="shared" si="13"/>
        <v>160.68453350990328</v>
      </c>
      <c r="AH123" s="378">
        <f t="shared" si="13"/>
        <v>214.71118800271896</v>
      </c>
      <c r="AI123" s="415">
        <f t="shared" si="13"/>
        <v>214.71118800271896</v>
      </c>
      <c r="AJ123" s="379"/>
      <c r="AK123" s="451">
        <f t="shared" si="14"/>
        <v>181.12507946435005</v>
      </c>
      <c r="AL123" s="378">
        <f t="shared" si="14"/>
        <v>194.45678241800852</v>
      </c>
      <c r="AM123" s="415">
        <f t="shared" si="14"/>
        <v>171.87948402511682</v>
      </c>
      <c r="AN123" s="379"/>
      <c r="AO123" s="455">
        <f t="shared" si="15"/>
        <v>965.63027825051972</v>
      </c>
      <c r="AP123" s="380">
        <f t="shared" si="15"/>
        <v>1110.405739160452</v>
      </c>
      <c r="AQ123" s="420">
        <f t="shared" si="15"/>
        <v>1071.6293652406287</v>
      </c>
    </row>
    <row r="124" spans="1:43" s="10" customFormat="1" ht="14.4" x14ac:dyDescent="0.3">
      <c r="A124" s="251">
        <v>322</v>
      </c>
      <c r="B124" s="349" t="s">
        <v>123</v>
      </c>
      <c r="C124" s="360">
        <v>6614</v>
      </c>
      <c r="D124" s="350"/>
      <c r="E124" s="427">
        <v>6821992.5733686592</v>
      </c>
      <c r="F124" s="370">
        <v>6791664.1069727847</v>
      </c>
      <c r="G124" s="409">
        <v>6525752.4627107959</v>
      </c>
      <c r="H124" s="360"/>
      <c r="I124" s="432">
        <v>1334230.2620859423</v>
      </c>
      <c r="J124" s="370">
        <v>1203298.6274530035</v>
      </c>
      <c r="K124" s="409">
        <v>1198739.7370319255</v>
      </c>
      <c r="L124" s="371"/>
      <c r="M124" s="432">
        <v>1290740.3265106499</v>
      </c>
      <c r="N124" s="370">
        <v>1220641.2171099996</v>
      </c>
      <c r="O124" s="409">
        <v>1220641.2171099996</v>
      </c>
      <c r="P124" s="371"/>
      <c r="Q124" s="436">
        <v>1195488.0545006925</v>
      </c>
      <c r="R124" s="370">
        <v>1256599.947858132</v>
      </c>
      <c r="S124" s="409">
        <v>1143866.1317326175</v>
      </c>
      <c r="T124" s="371"/>
      <c r="U124" s="439">
        <v>10642451.216465943</v>
      </c>
      <c r="V124" s="370">
        <v>10472203.89939392</v>
      </c>
      <c r="W124" s="409">
        <v>10088999.548585337</v>
      </c>
      <c r="X124" s="333"/>
      <c r="Y124" s="444">
        <f t="shared" si="11"/>
        <v>1031.4473198319715</v>
      </c>
      <c r="Z124" s="378">
        <f t="shared" si="11"/>
        <v>1026.8618244591451</v>
      </c>
      <c r="AA124" s="415">
        <f t="shared" si="11"/>
        <v>986.65746336722043</v>
      </c>
      <c r="AB124" s="379"/>
      <c r="AC124" s="451">
        <f t="shared" si="12"/>
        <v>201.72819202992778</v>
      </c>
      <c r="AD124" s="378">
        <f t="shared" si="12"/>
        <v>181.93205737118288</v>
      </c>
      <c r="AE124" s="415">
        <f t="shared" si="12"/>
        <v>181.24277850497816</v>
      </c>
      <c r="AF124" s="379"/>
      <c r="AG124" s="451">
        <f t="shared" si="13"/>
        <v>195.15275574699876</v>
      </c>
      <c r="AH124" s="378">
        <f t="shared" si="13"/>
        <v>184.55416043392796</v>
      </c>
      <c r="AI124" s="415">
        <f t="shared" si="13"/>
        <v>184.55416043392796</v>
      </c>
      <c r="AJ124" s="379"/>
      <c r="AK124" s="451">
        <f t="shared" si="14"/>
        <v>180.7511421984718</v>
      </c>
      <c r="AL124" s="378">
        <f t="shared" si="14"/>
        <v>189.99092045027697</v>
      </c>
      <c r="AM124" s="415">
        <f t="shared" si="14"/>
        <v>172.94619469800688</v>
      </c>
      <c r="AN124" s="379"/>
      <c r="AO124" s="455">
        <f t="shared" si="15"/>
        <v>1609.0794098073695</v>
      </c>
      <c r="AP124" s="380">
        <f t="shared" si="15"/>
        <v>1583.3389627145327</v>
      </c>
      <c r="AQ124" s="420">
        <f t="shared" si="15"/>
        <v>1525.4005970041333</v>
      </c>
    </row>
    <row r="125" spans="1:43" s="10" customFormat="1" ht="14.4" x14ac:dyDescent="0.3">
      <c r="A125" s="251">
        <v>398</v>
      </c>
      <c r="B125" s="349" t="s">
        <v>124</v>
      </c>
      <c r="C125" s="360">
        <v>120027</v>
      </c>
      <c r="D125" s="350"/>
      <c r="E125" s="427">
        <v>44469703.693702757</v>
      </c>
      <c r="F125" s="370">
        <v>34954176.700540565</v>
      </c>
      <c r="G125" s="409">
        <v>35341841.472520016</v>
      </c>
      <c r="H125" s="360"/>
      <c r="I125" s="432">
        <v>13510392.830545874</v>
      </c>
      <c r="J125" s="370">
        <v>20869338.077654719</v>
      </c>
      <c r="K125" s="409">
        <v>20786573.074131854</v>
      </c>
      <c r="L125" s="371"/>
      <c r="M125" s="432">
        <v>19204866.668158781</v>
      </c>
      <c r="N125" s="370">
        <v>24788433.663477272</v>
      </c>
      <c r="O125" s="409">
        <v>24788433.663477272</v>
      </c>
      <c r="P125" s="371"/>
      <c r="Q125" s="436">
        <v>17372625.406894326</v>
      </c>
      <c r="R125" s="370">
        <v>18607979.69449804</v>
      </c>
      <c r="S125" s="409">
        <v>16443202.206366837</v>
      </c>
      <c r="T125" s="371"/>
      <c r="U125" s="439">
        <v>94557588.599301741</v>
      </c>
      <c r="V125" s="370">
        <v>99219928.136170611</v>
      </c>
      <c r="W125" s="409">
        <v>97360050.416495979</v>
      </c>
      <c r="X125" s="333"/>
      <c r="Y125" s="444">
        <f t="shared" si="11"/>
        <v>370.49750217619999</v>
      </c>
      <c r="Z125" s="378">
        <f t="shared" si="11"/>
        <v>291.21928149950065</v>
      </c>
      <c r="AA125" s="415">
        <f t="shared" si="11"/>
        <v>294.44909455805788</v>
      </c>
      <c r="AB125" s="379"/>
      <c r="AC125" s="451">
        <f t="shared" si="12"/>
        <v>112.56128063307318</v>
      </c>
      <c r="AD125" s="378">
        <f t="shared" si="12"/>
        <v>173.87202944049855</v>
      </c>
      <c r="AE125" s="415">
        <f t="shared" si="12"/>
        <v>173.18247622728097</v>
      </c>
      <c r="AF125" s="379"/>
      <c r="AG125" s="451">
        <f t="shared" si="13"/>
        <v>160.00455454321761</v>
      </c>
      <c r="AH125" s="378">
        <f t="shared" si="13"/>
        <v>206.52381267112625</v>
      </c>
      <c r="AI125" s="415">
        <f t="shared" si="13"/>
        <v>206.52381267112625</v>
      </c>
      <c r="AJ125" s="379"/>
      <c r="AK125" s="451">
        <f t="shared" si="14"/>
        <v>144.73931204557579</v>
      </c>
      <c r="AL125" s="378">
        <f t="shared" si="14"/>
        <v>155.03161534069866</v>
      </c>
      <c r="AM125" s="415">
        <f t="shared" si="14"/>
        <v>136.99586098433551</v>
      </c>
      <c r="AN125" s="379"/>
      <c r="AO125" s="455">
        <f t="shared" si="15"/>
        <v>787.80264939806659</v>
      </c>
      <c r="AP125" s="380">
        <f t="shared" si="15"/>
        <v>826.64673895182432</v>
      </c>
      <c r="AQ125" s="420">
        <f t="shared" si="15"/>
        <v>811.15124444080061</v>
      </c>
    </row>
    <row r="126" spans="1:43" s="10" customFormat="1" ht="14.4" x14ac:dyDescent="0.3">
      <c r="A126" s="251">
        <v>399</v>
      </c>
      <c r="B126" s="349" t="s">
        <v>125</v>
      </c>
      <c r="C126" s="360">
        <v>7916</v>
      </c>
      <c r="D126" s="350"/>
      <c r="E126" s="427">
        <v>7448686.1721989429</v>
      </c>
      <c r="F126" s="370">
        <v>7121973.3510741415</v>
      </c>
      <c r="G126" s="409">
        <v>7018763.5727676982</v>
      </c>
      <c r="H126" s="360"/>
      <c r="I126" s="432">
        <v>-375042.4107776052</v>
      </c>
      <c r="J126" s="370">
        <v>-152507.50867312064</v>
      </c>
      <c r="K126" s="409">
        <v>-158023.15216032587</v>
      </c>
      <c r="L126" s="371"/>
      <c r="M126" s="432">
        <v>-999965.2917481811</v>
      </c>
      <c r="N126" s="370">
        <v>-760957.84762151144</v>
      </c>
      <c r="O126" s="409">
        <v>-760957.84762151144</v>
      </c>
      <c r="P126" s="371"/>
      <c r="Q126" s="436">
        <v>1293269.5635984368</v>
      </c>
      <c r="R126" s="370">
        <v>1315688.144509302</v>
      </c>
      <c r="S126" s="409">
        <v>1188654.548762525</v>
      </c>
      <c r="T126" s="371"/>
      <c r="U126" s="439">
        <v>7366948.033271594</v>
      </c>
      <c r="V126" s="370">
        <v>7524196.1392888129</v>
      </c>
      <c r="W126" s="409">
        <v>7288437.121748386</v>
      </c>
      <c r="X126" s="333"/>
      <c r="Y126" s="444">
        <f t="shared" si="11"/>
        <v>940.96591361785534</v>
      </c>
      <c r="Z126" s="378">
        <f t="shared" si="11"/>
        <v>899.69345011042719</v>
      </c>
      <c r="AA126" s="415">
        <f t="shared" si="11"/>
        <v>886.65532753508057</v>
      </c>
      <c r="AB126" s="379"/>
      <c r="AC126" s="451">
        <f t="shared" si="12"/>
        <v>-47.377767910258363</v>
      </c>
      <c r="AD126" s="378">
        <f t="shared" si="12"/>
        <v>-19.265728735866681</v>
      </c>
      <c r="AE126" s="415">
        <f t="shared" si="12"/>
        <v>-19.962500272906251</v>
      </c>
      <c r="AF126" s="379"/>
      <c r="AG126" s="451">
        <f t="shared" si="13"/>
        <v>-126.32204291917397</v>
      </c>
      <c r="AH126" s="378">
        <f t="shared" si="13"/>
        <v>-96.129086359463301</v>
      </c>
      <c r="AI126" s="415">
        <f t="shared" si="13"/>
        <v>-96.129086359463301</v>
      </c>
      <c r="AJ126" s="379"/>
      <c r="AK126" s="451">
        <f t="shared" si="14"/>
        <v>163.37412374917088</v>
      </c>
      <c r="AL126" s="378">
        <f t="shared" si="14"/>
        <v>166.20618298500531</v>
      </c>
      <c r="AM126" s="415">
        <f t="shared" si="14"/>
        <v>150.15848266328007</v>
      </c>
      <c r="AN126" s="379"/>
      <c r="AO126" s="455">
        <f t="shared" si="15"/>
        <v>930.640226537594</v>
      </c>
      <c r="AP126" s="380">
        <f t="shared" si="15"/>
        <v>950.50481800010266</v>
      </c>
      <c r="AQ126" s="420">
        <f t="shared" si="15"/>
        <v>920.72222356599116</v>
      </c>
    </row>
    <row r="127" spans="1:43" s="10" customFormat="1" ht="14.4" x14ac:dyDescent="0.3">
      <c r="A127" s="251">
        <v>400</v>
      </c>
      <c r="B127" s="349" t="s">
        <v>126</v>
      </c>
      <c r="C127" s="360">
        <v>8456</v>
      </c>
      <c r="D127" s="350"/>
      <c r="E127" s="427">
        <v>6170824.4773381753</v>
      </c>
      <c r="F127" s="370">
        <v>6151079.8417398818</v>
      </c>
      <c r="G127" s="409">
        <v>5865836.5019699493</v>
      </c>
      <c r="H127" s="360"/>
      <c r="I127" s="432">
        <v>1094780.8976453673</v>
      </c>
      <c r="J127" s="370">
        <v>783516.05904941971</v>
      </c>
      <c r="K127" s="409">
        <v>777674.82980359008</v>
      </c>
      <c r="L127" s="371"/>
      <c r="M127" s="432">
        <v>954612.05077918351</v>
      </c>
      <c r="N127" s="370">
        <v>750898.25773675868</v>
      </c>
      <c r="O127" s="409">
        <v>750898.25773675868</v>
      </c>
      <c r="P127" s="371"/>
      <c r="Q127" s="436">
        <v>1587050.7869401849</v>
      </c>
      <c r="R127" s="370">
        <v>1666858.6676306678</v>
      </c>
      <c r="S127" s="409">
        <v>1488913.4091580054</v>
      </c>
      <c r="T127" s="371"/>
      <c r="U127" s="439">
        <v>9807268.2127029113</v>
      </c>
      <c r="V127" s="370">
        <v>9352352.826156728</v>
      </c>
      <c r="W127" s="409">
        <v>8883322.9986683019</v>
      </c>
      <c r="X127" s="333"/>
      <c r="Y127" s="444">
        <f t="shared" si="11"/>
        <v>729.75691548464704</v>
      </c>
      <c r="Z127" s="378">
        <f t="shared" si="11"/>
        <v>727.42193019629633</v>
      </c>
      <c r="AA127" s="415">
        <f t="shared" si="11"/>
        <v>693.68927412132803</v>
      </c>
      <c r="AB127" s="379"/>
      <c r="AC127" s="451">
        <f t="shared" si="12"/>
        <v>129.46793964585706</v>
      </c>
      <c r="AD127" s="378">
        <f t="shared" si="12"/>
        <v>92.658001306695809</v>
      </c>
      <c r="AE127" s="415">
        <f t="shared" si="12"/>
        <v>91.967222067595799</v>
      </c>
      <c r="AF127" s="379"/>
      <c r="AG127" s="451">
        <f t="shared" si="13"/>
        <v>112.89168055572179</v>
      </c>
      <c r="AH127" s="378">
        <f t="shared" si="13"/>
        <v>88.800645427715082</v>
      </c>
      <c r="AI127" s="415">
        <f t="shared" si="13"/>
        <v>88.800645427715082</v>
      </c>
      <c r="AJ127" s="379"/>
      <c r="AK127" s="451">
        <f t="shared" si="14"/>
        <v>187.68339486047597</v>
      </c>
      <c r="AL127" s="378">
        <f t="shared" si="14"/>
        <v>197.12141291753403</v>
      </c>
      <c r="AM127" s="415">
        <f t="shared" si="14"/>
        <v>176.07774469702051</v>
      </c>
      <c r="AN127" s="379"/>
      <c r="AO127" s="455">
        <f t="shared" si="15"/>
        <v>1159.7999305467019</v>
      </c>
      <c r="AP127" s="380">
        <f t="shared" si="15"/>
        <v>1106.0019898482412</v>
      </c>
      <c r="AQ127" s="420">
        <f t="shared" si="15"/>
        <v>1050.5348863136592</v>
      </c>
    </row>
    <row r="128" spans="1:43" s="10" customFormat="1" ht="14.4" x14ac:dyDescent="0.3">
      <c r="A128" s="251">
        <v>402</v>
      </c>
      <c r="B128" s="349" t="s">
        <v>127</v>
      </c>
      <c r="C128" s="360">
        <v>9247</v>
      </c>
      <c r="D128" s="350"/>
      <c r="E128" s="427">
        <v>7202093.1342332922</v>
      </c>
      <c r="F128" s="370">
        <v>7287071.1563897142</v>
      </c>
      <c r="G128" s="409">
        <v>7026248.3060349999</v>
      </c>
      <c r="H128" s="360"/>
      <c r="I128" s="432">
        <v>-765750.7235946334</v>
      </c>
      <c r="J128" s="370">
        <v>626667.00241593062</v>
      </c>
      <c r="K128" s="409">
        <v>620211.85087099986</v>
      </c>
      <c r="L128" s="371"/>
      <c r="M128" s="432">
        <v>-942873.22810209764</v>
      </c>
      <c r="N128" s="370">
        <v>13282.729352645634</v>
      </c>
      <c r="O128" s="409">
        <v>13282.729352645634</v>
      </c>
      <c r="P128" s="371"/>
      <c r="Q128" s="436">
        <v>1801085.1794016678</v>
      </c>
      <c r="R128" s="370">
        <v>1871753.1059580497</v>
      </c>
      <c r="S128" s="409">
        <v>1693460.8455651826</v>
      </c>
      <c r="T128" s="371"/>
      <c r="U128" s="439">
        <v>7294554.3619382288</v>
      </c>
      <c r="V128" s="370">
        <v>9798773.994116338</v>
      </c>
      <c r="W128" s="409">
        <v>9353203.7318238281</v>
      </c>
      <c r="X128" s="333"/>
      <c r="Y128" s="444">
        <f t="shared" si="11"/>
        <v>778.85726551673974</v>
      </c>
      <c r="Z128" s="378">
        <f t="shared" si="11"/>
        <v>788.04705919646528</v>
      </c>
      <c r="AA128" s="415">
        <f t="shared" si="11"/>
        <v>759.84084633232396</v>
      </c>
      <c r="AB128" s="379"/>
      <c r="AC128" s="451">
        <f t="shared" si="12"/>
        <v>-82.810719540892549</v>
      </c>
      <c r="AD128" s="378">
        <f t="shared" si="12"/>
        <v>67.769763427698777</v>
      </c>
      <c r="AE128" s="415">
        <f t="shared" si="12"/>
        <v>67.071682802097968</v>
      </c>
      <c r="AF128" s="379"/>
      <c r="AG128" s="451">
        <f t="shared" si="13"/>
        <v>-101.96531070640182</v>
      </c>
      <c r="AH128" s="378">
        <f t="shared" si="13"/>
        <v>1.4364366121602286</v>
      </c>
      <c r="AI128" s="415">
        <f t="shared" si="13"/>
        <v>1.4364366121602286</v>
      </c>
      <c r="AJ128" s="379"/>
      <c r="AK128" s="451">
        <f t="shared" si="14"/>
        <v>194.77508158339654</v>
      </c>
      <c r="AL128" s="378">
        <f t="shared" si="14"/>
        <v>202.41733599632849</v>
      </c>
      <c r="AM128" s="415">
        <f t="shared" si="14"/>
        <v>183.13624370770873</v>
      </c>
      <c r="AN128" s="379"/>
      <c r="AO128" s="455">
        <f t="shared" si="15"/>
        <v>788.85631685284193</v>
      </c>
      <c r="AP128" s="380">
        <f t="shared" si="15"/>
        <v>1059.6705952326524</v>
      </c>
      <c r="AQ128" s="420">
        <f t="shared" si="15"/>
        <v>1011.485209454291</v>
      </c>
    </row>
    <row r="129" spans="1:43" s="10" customFormat="1" ht="14.4" x14ac:dyDescent="0.3">
      <c r="A129" s="251">
        <v>403</v>
      </c>
      <c r="B129" s="349" t="s">
        <v>128</v>
      </c>
      <c r="C129" s="360">
        <v>2866</v>
      </c>
      <c r="D129" s="350"/>
      <c r="E129" s="427">
        <v>2128874.1408341588</v>
      </c>
      <c r="F129" s="370">
        <v>2090205.6960262358</v>
      </c>
      <c r="G129" s="409">
        <v>2110009.5502608335</v>
      </c>
      <c r="H129" s="360"/>
      <c r="I129" s="432">
        <v>622590.73780885374</v>
      </c>
      <c r="J129" s="370">
        <v>808424.90021896572</v>
      </c>
      <c r="K129" s="409">
        <v>806407.23423596483</v>
      </c>
      <c r="L129" s="371"/>
      <c r="M129" s="432">
        <v>196166.60831395956</v>
      </c>
      <c r="N129" s="370">
        <v>329747.39060850756</v>
      </c>
      <c r="O129" s="409">
        <v>329747.39060850756</v>
      </c>
      <c r="P129" s="371"/>
      <c r="Q129" s="436">
        <v>641977.46692697261</v>
      </c>
      <c r="R129" s="370">
        <v>681767.54425023473</v>
      </c>
      <c r="S129" s="409">
        <v>620397.38840586809</v>
      </c>
      <c r="T129" s="371"/>
      <c r="U129" s="439">
        <v>3589608.953883945</v>
      </c>
      <c r="V129" s="370">
        <v>3910145.5311039435</v>
      </c>
      <c r="W129" s="409">
        <v>3866561.5635111742</v>
      </c>
      <c r="X129" s="333"/>
      <c r="Y129" s="444">
        <f t="shared" si="11"/>
        <v>742.80325918847132</v>
      </c>
      <c r="Z129" s="378">
        <f t="shared" si="11"/>
        <v>729.31112910894478</v>
      </c>
      <c r="AA129" s="415">
        <f t="shared" si="11"/>
        <v>736.22105731361944</v>
      </c>
      <c r="AB129" s="379"/>
      <c r="AC129" s="451">
        <f t="shared" si="12"/>
        <v>217.23333489492455</v>
      </c>
      <c r="AD129" s="378">
        <f t="shared" si="12"/>
        <v>282.07428479377728</v>
      </c>
      <c r="AE129" s="415">
        <f t="shared" si="12"/>
        <v>281.3702841018719</v>
      </c>
      <c r="AF129" s="379"/>
      <c r="AG129" s="451">
        <f t="shared" si="13"/>
        <v>68.446129907173614</v>
      </c>
      <c r="AH129" s="378">
        <f t="shared" si="13"/>
        <v>115.05491647191471</v>
      </c>
      <c r="AI129" s="415">
        <f t="shared" si="13"/>
        <v>115.05491647191471</v>
      </c>
      <c r="AJ129" s="379"/>
      <c r="AK129" s="451">
        <f t="shared" si="14"/>
        <v>223.99772049091857</v>
      </c>
      <c r="AL129" s="378">
        <f t="shared" si="14"/>
        <v>237.88120874048664</v>
      </c>
      <c r="AM129" s="415">
        <f t="shared" si="14"/>
        <v>216.46803503345012</v>
      </c>
      <c r="AN129" s="379"/>
      <c r="AO129" s="455">
        <f t="shared" si="15"/>
        <v>1252.4804444814881</v>
      </c>
      <c r="AP129" s="380">
        <f t="shared" si="15"/>
        <v>1364.3215391151234</v>
      </c>
      <c r="AQ129" s="420">
        <f t="shared" si="15"/>
        <v>1349.1142929208563</v>
      </c>
    </row>
    <row r="130" spans="1:43" s="10" customFormat="1" ht="14.4" x14ac:dyDescent="0.3">
      <c r="A130" s="251">
        <v>405</v>
      </c>
      <c r="B130" s="349" t="s">
        <v>129</v>
      </c>
      <c r="C130" s="360">
        <v>72634</v>
      </c>
      <c r="D130" s="350"/>
      <c r="E130" s="427">
        <v>16519253.948624119</v>
      </c>
      <c r="F130" s="370">
        <v>21468722.268858846</v>
      </c>
      <c r="G130" s="409">
        <v>19067241.55773909</v>
      </c>
      <c r="H130" s="360"/>
      <c r="I130" s="432">
        <v>-1307633.1986752984</v>
      </c>
      <c r="J130" s="370">
        <v>-11736034.411830997</v>
      </c>
      <c r="K130" s="409">
        <v>-11786156.683850421</v>
      </c>
      <c r="L130" s="371"/>
      <c r="M130" s="432">
        <v>3526667.3874740954</v>
      </c>
      <c r="N130" s="370">
        <v>-3342570.0268677352</v>
      </c>
      <c r="O130" s="409">
        <v>-3342570.0268677352</v>
      </c>
      <c r="P130" s="371"/>
      <c r="Q130" s="436">
        <v>11014263.827326549</v>
      </c>
      <c r="R130" s="370">
        <v>11798954.973492082</v>
      </c>
      <c r="S130" s="409">
        <v>10446853.369997744</v>
      </c>
      <c r="T130" s="371"/>
      <c r="U130" s="439">
        <v>29752551.964749463</v>
      </c>
      <c r="V130" s="370">
        <v>18189072.803652193</v>
      </c>
      <c r="W130" s="409">
        <v>14385368.217018679</v>
      </c>
      <c r="X130" s="333"/>
      <c r="Y130" s="444">
        <f t="shared" si="11"/>
        <v>227.43142259305722</v>
      </c>
      <c r="Z130" s="378">
        <f t="shared" si="11"/>
        <v>295.57400485803959</v>
      </c>
      <c r="AA130" s="415">
        <f t="shared" si="11"/>
        <v>262.5112420868889</v>
      </c>
      <c r="AB130" s="379"/>
      <c r="AC130" s="451">
        <f t="shared" si="12"/>
        <v>-18.003045387494815</v>
      </c>
      <c r="AD130" s="378">
        <f t="shared" si="12"/>
        <v>-161.57769655851251</v>
      </c>
      <c r="AE130" s="415">
        <f t="shared" si="12"/>
        <v>-162.26776280874549</v>
      </c>
      <c r="AF130" s="379"/>
      <c r="AG130" s="451">
        <f t="shared" si="13"/>
        <v>48.553947014815314</v>
      </c>
      <c r="AH130" s="378">
        <f t="shared" si="13"/>
        <v>-46.019357695676064</v>
      </c>
      <c r="AI130" s="415">
        <f t="shared" si="13"/>
        <v>-46.019357695676064</v>
      </c>
      <c r="AJ130" s="379"/>
      <c r="AK130" s="451">
        <f t="shared" si="14"/>
        <v>151.64060670383773</v>
      </c>
      <c r="AL130" s="378">
        <f t="shared" si="14"/>
        <v>162.44396527097615</v>
      </c>
      <c r="AM130" s="415">
        <f t="shared" si="14"/>
        <v>143.82869413770058</v>
      </c>
      <c r="AN130" s="379"/>
      <c r="AO130" s="455">
        <f t="shared" si="15"/>
        <v>409.62293092421544</v>
      </c>
      <c r="AP130" s="380">
        <f t="shared" si="15"/>
        <v>250.42091587482713</v>
      </c>
      <c r="AQ130" s="420">
        <f t="shared" si="15"/>
        <v>198.05281572016796</v>
      </c>
    </row>
    <row r="131" spans="1:43" s="10" customFormat="1" ht="14.4" x14ac:dyDescent="0.3">
      <c r="A131" s="251">
        <v>407</v>
      </c>
      <c r="B131" s="349" t="s">
        <v>130</v>
      </c>
      <c r="C131" s="360">
        <v>2580</v>
      </c>
      <c r="D131" s="350"/>
      <c r="E131" s="427">
        <v>2337386.8254624931</v>
      </c>
      <c r="F131" s="370">
        <v>2045551.0238362483</v>
      </c>
      <c r="G131" s="409">
        <v>1861212.8370610152</v>
      </c>
      <c r="H131" s="360"/>
      <c r="I131" s="432">
        <v>192284.82127251051</v>
      </c>
      <c r="J131" s="370">
        <v>291922.10502033326</v>
      </c>
      <c r="K131" s="409">
        <v>290114.13833949721</v>
      </c>
      <c r="L131" s="371"/>
      <c r="M131" s="432">
        <v>86023.996000081897</v>
      </c>
      <c r="N131" s="370">
        <v>178090.9104978283</v>
      </c>
      <c r="O131" s="409">
        <v>178090.9104978283</v>
      </c>
      <c r="P131" s="371"/>
      <c r="Q131" s="436">
        <v>548179.11327810609</v>
      </c>
      <c r="R131" s="370">
        <v>566099.94229535316</v>
      </c>
      <c r="S131" s="409">
        <v>519493.46639782377</v>
      </c>
      <c r="T131" s="371"/>
      <c r="U131" s="439">
        <v>3163874.7560131913</v>
      </c>
      <c r="V131" s="370">
        <v>3081663.981649763</v>
      </c>
      <c r="W131" s="409">
        <v>2848911.3522961647</v>
      </c>
      <c r="X131" s="333"/>
      <c r="Y131" s="444">
        <f t="shared" si="11"/>
        <v>905.96388583817566</v>
      </c>
      <c r="Z131" s="378">
        <f t="shared" si="11"/>
        <v>792.84923404505753</v>
      </c>
      <c r="AA131" s="415">
        <f t="shared" si="11"/>
        <v>721.40032444225392</v>
      </c>
      <c r="AB131" s="379"/>
      <c r="AC131" s="451">
        <f t="shared" si="12"/>
        <v>74.529000493221133</v>
      </c>
      <c r="AD131" s="378">
        <f t="shared" si="12"/>
        <v>113.1481027210594</v>
      </c>
      <c r="AE131" s="415">
        <f t="shared" si="12"/>
        <v>112.44734044166559</v>
      </c>
      <c r="AF131" s="379"/>
      <c r="AG131" s="451">
        <f t="shared" si="13"/>
        <v>33.342634108558876</v>
      </c>
      <c r="AH131" s="378">
        <f t="shared" si="13"/>
        <v>69.027484689080737</v>
      </c>
      <c r="AI131" s="415">
        <f t="shared" si="13"/>
        <v>69.027484689080737</v>
      </c>
      <c r="AJ131" s="379"/>
      <c r="AK131" s="451">
        <f t="shared" si="14"/>
        <v>212.47252452639771</v>
      </c>
      <c r="AL131" s="378">
        <f t="shared" si="14"/>
        <v>219.41858228502059</v>
      </c>
      <c r="AM131" s="415">
        <f t="shared" si="14"/>
        <v>201.35405674334254</v>
      </c>
      <c r="AN131" s="379"/>
      <c r="AO131" s="455">
        <f t="shared" si="15"/>
        <v>1226.3080449663532</v>
      </c>
      <c r="AP131" s="380">
        <f t="shared" si="15"/>
        <v>1194.4434037402182</v>
      </c>
      <c r="AQ131" s="420">
        <f t="shared" si="15"/>
        <v>1104.2292063163429</v>
      </c>
    </row>
    <row r="132" spans="1:43" s="10" customFormat="1" ht="14.4" x14ac:dyDescent="0.3">
      <c r="A132" s="251">
        <v>408</v>
      </c>
      <c r="B132" s="349" t="s">
        <v>131</v>
      </c>
      <c r="C132" s="360">
        <v>14203</v>
      </c>
      <c r="D132" s="350"/>
      <c r="E132" s="427">
        <v>12178463.492268661</v>
      </c>
      <c r="F132" s="370">
        <v>11682099.973688524</v>
      </c>
      <c r="G132" s="409">
        <v>11740091.849073604</v>
      </c>
      <c r="H132" s="360"/>
      <c r="I132" s="432">
        <v>441994.01981019601</v>
      </c>
      <c r="J132" s="370">
        <v>2496401.947729235</v>
      </c>
      <c r="K132" s="409">
        <v>2486592.2971500023</v>
      </c>
      <c r="L132" s="371"/>
      <c r="M132" s="432">
        <v>-382837.57119115582</v>
      </c>
      <c r="N132" s="370">
        <v>1063431.2802515642</v>
      </c>
      <c r="O132" s="409">
        <v>1063431.2802515642</v>
      </c>
      <c r="P132" s="371"/>
      <c r="Q132" s="436">
        <v>2476075.4574523903</v>
      </c>
      <c r="R132" s="370">
        <v>2553064.7694183914</v>
      </c>
      <c r="S132" s="409">
        <v>2319344.5229278803</v>
      </c>
      <c r="T132" s="371"/>
      <c r="U132" s="439">
        <v>14713695.398340091</v>
      </c>
      <c r="V132" s="370">
        <v>17794997.971087713</v>
      </c>
      <c r="W132" s="409">
        <v>17609459.949403051</v>
      </c>
      <c r="X132" s="333"/>
      <c r="Y132" s="444">
        <f t="shared" si="11"/>
        <v>857.45712119049927</v>
      </c>
      <c r="Z132" s="378">
        <f t="shared" si="11"/>
        <v>822.50932716246734</v>
      </c>
      <c r="AA132" s="415">
        <f t="shared" si="11"/>
        <v>826.5923994278395</v>
      </c>
      <c r="AB132" s="379"/>
      <c r="AC132" s="451">
        <f t="shared" si="12"/>
        <v>31.119764825050765</v>
      </c>
      <c r="AD132" s="378">
        <f t="shared" si="12"/>
        <v>175.76582044140218</v>
      </c>
      <c r="AE132" s="415">
        <f t="shared" si="12"/>
        <v>175.07514589523356</v>
      </c>
      <c r="AF132" s="379"/>
      <c r="AG132" s="451">
        <f t="shared" si="13"/>
        <v>-26.954697682965275</v>
      </c>
      <c r="AH132" s="378">
        <f t="shared" si="13"/>
        <v>74.873708389182866</v>
      </c>
      <c r="AI132" s="415">
        <f t="shared" si="13"/>
        <v>74.873708389182866</v>
      </c>
      <c r="AJ132" s="379"/>
      <c r="AK132" s="451">
        <f t="shared" si="14"/>
        <v>174.33467981781246</v>
      </c>
      <c r="AL132" s="378">
        <f t="shared" si="14"/>
        <v>179.75531714556018</v>
      </c>
      <c r="AM132" s="415">
        <f t="shared" si="14"/>
        <v>163.29962141293251</v>
      </c>
      <c r="AN132" s="379"/>
      <c r="AO132" s="455">
        <f t="shared" si="15"/>
        <v>1035.9568681503972</v>
      </c>
      <c r="AP132" s="380">
        <f t="shared" si="15"/>
        <v>1252.9041731386124</v>
      </c>
      <c r="AQ132" s="420">
        <f t="shared" si="15"/>
        <v>1239.8408751251884</v>
      </c>
    </row>
    <row r="133" spans="1:43" s="10" customFormat="1" ht="14.4" x14ac:dyDescent="0.3">
      <c r="A133" s="251">
        <v>410</v>
      </c>
      <c r="B133" s="349" t="s">
        <v>132</v>
      </c>
      <c r="C133" s="360">
        <v>18788</v>
      </c>
      <c r="D133" s="350"/>
      <c r="E133" s="427">
        <v>22000726.756744802</v>
      </c>
      <c r="F133" s="370">
        <v>21754299.335836582</v>
      </c>
      <c r="G133" s="409">
        <v>21227857.836072259</v>
      </c>
      <c r="H133" s="360"/>
      <c r="I133" s="432">
        <v>-1203641.066939669</v>
      </c>
      <c r="J133" s="370">
        <v>482401.47722688399</v>
      </c>
      <c r="K133" s="409">
        <v>469417.36550106306</v>
      </c>
      <c r="L133" s="371"/>
      <c r="M133" s="432">
        <v>-1353185.0091590269</v>
      </c>
      <c r="N133" s="370">
        <v>-172068.39089299989</v>
      </c>
      <c r="O133" s="409">
        <v>-172068.39089299989</v>
      </c>
      <c r="P133" s="371"/>
      <c r="Q133" s="436">
        <v>2616877.2512611006</v>
      </c>
      <c r="R133" s="370">
        <v>2731884.7710294845</v>
      </c>
      <c r="S133" s="409">
        <v>2436127.7403037865</v>
      </c>
      <c r="T133" s="371"/>
      <c r="U133" s="439">
        <v>22060777.931907203</v>
      </c>
      <c r="V133" s="370">
        <v>24796517.193199951</v>
      </c>
      <c r="W133" s="409">
        <v>23961334.550984107</v>
      </c>
      <c r="X133" s="333"/>
      <c r="Y133" s="444">
        <f t="shared" si="11"/>
        <v>1170.9988693179052</v>
      </c>
      <c r="Z133" s="378">
        <f t="shared" si="11"/>
        <v>1157.882655729007</v>
      </c>
      <c r="AA133" s="415">
        <f t="shared" si="11"/>
        <v>1129.8625631292452</v>
      </c>
      <c r="AB133" s="379"/>
      <c r="AC133" s="451">
        <f t="shared" si="12"/>
        <v>-64.06435314773627</v>
      </c>
      <c r="AD133" s="378">
        <f t="shared" si="12"/>
        <v>25.676042006966362</v>
      </c>
      <c r="AE133" s="415">
        <f t="shared" si="12"/>
        <v>24.984956647916917</v>
      </c>
      <c r="AF133" s="379"/>
      <c r="AG133" s="451">
        <f t="shared" si="13"/>
        <v>-72.02389872040807</v>
      </c>
      <c r="AH133" s="378">
        <f t="shared" si="13"/>
        <v>-9.158419783532036</v>
      </c>
      <c r="AI133" s="415">
        <f t="shared" si="13"/>
        <v>-9.158419783532036</v>
      </c>
      <c r="AJ133" s="379"/>
      <c r="AK133" s="451">
        <f t="shared" si="14"/>
        <v>139.28450347355229</v>
      </c>
      <c r="AL133" s="378">
        <f t="shared" si="14"/>
        <v>145.40583196878245</v>
      </c>
      <c r="AM133" s="415">
        <f t="shared" si="14"/>
        <v>129.66402705470441</v>
      </c>
      <c r="AN133" s="379"/>
      <c r="AO133" s="455">
        <f t="shared" si="15"/>
        <v>1174.195120923313</v>
      </c>
      <c r="AP133" s="380">
        <f t="shared" si="15"/>
        <v>1319.8061099212237</v>
      </c>
      <c r="AQ133" s="420">
        <f t="shared" si="15"/>
        <v>1275.3531270483345</v>
      </c>
    </row>
    <row r="134" spans="1:43" s="10" customFormat="1" ht="14.4" x14ac:dyDescent="0.3">
      <c r="A134" s="251">
        <v>416</v>
      </c>
      <c r="B134" s="349" t="s">
        <v>133</v>
      </c>
      <c r="C134" s="360">
        <v>2917</v>
      </c>
      <c r="D134" s="350"/>
      <c r="E134" s="427">
        <v>2237812.4319554805</v>
      </c>
      <c r="F134" s="370">
        <v>2199394.2389142648</v>
      </c>
      <c r="G134" s="409">
        <v>2156966.5246971194</v>
      </c>
      <c r="H134" s="360"/>
      <c r="I134" s="432">
        <v>-324747.00977366214</v>
      </c>
      <c r="J134" s="370">
        <v>-308489.55245039851</v>
      </c>
      <c r="K134" s="409">
        <v>-310534.12064650608</v>
      </c>
      <c r="L134" s="371"/>
      <c r="M134" s="432">
        <v>-256093.19672164335</v>
      </c>
      <c r="N134" s="370">
        <v>-231448.24719575548</v>
      </c>
      <c r="O134" s="409">
        <v>-231448.24719575548</v>
      </c>
      <c r="P134" s="371"/>
      <c r="Q134" s="436">
        <v>501226.04438732733</v>
      </c>
      <c r="R134" s="370">
        <v>525828.78521138127</v>
      </c>
      <c r="S134" s="409">
        <v>466207.81254413631</v>
      </c>
      <c r="T134" s="371"/>
      <c r="U134" s="439">
        <v>2158198.2698475025</v>
      </c>
      <c r="V134" s="370">
        <v>2185285.2244794923</v>
      </c>
      <c r="W134" s="409">
        <v>2081191.969398994</v>
      </c>
      <c r="X134" s="333"/>
      <c r="Y134" s="444">
        <f t="shared" si="11"/>
        <v>767.16230097891003</v>
      </c>
      <c r="Z134" s="378">
        <f t="shared" si="11"/>
        <v>753.99185427297391</v>
      </c>
      <c r="AA134" s="415">
        <f t="shared" si="11"/>
        <v>739.44687168224868</v>
      </c>
      <c r="AB134" s="379"/>
      <c r="AC134" s="451">
        <f t="shared" si="12"/>
        <v>-111.3291085957018</v>
      </c>
      <c r="AD134" s="378">
        <f t="shared" si="12"/>
        <v>-105.75576018183014</v>
      </c>
      <c r="AE134" s="415">
        <f t="shared" si="12"/>
        <v>-106.45667488738638</v>
      </c>
      <c r="AF134" s="379"/>
      <c r="AG134" s="451">
        <f t="shared" si="13"/>
        <v>-87.793348207625428</v>
      </c>
      <c r="AH134" s="378">
        <f t="shared" si="13"/>
        <v>-79.344616796625118</v>
      </c>
      <c r="AI134" s="415">
        <f t="shared" si="13"/>
        <v>-79.344616796625118</v>
      </c>
      <c r="AJ134" s="379"/>
      <c r="AK134" s="451">
        <f t="shared" si="14"/>
        <v>171.82929187086984</v>
      </c>
      <c r="AL134" s="378">
        <f t="shared" si="14"/>
        <v>180.26355338065864</v>
      </c>
      <c r="AM134" s="415">
        <f t="shared" si="14"/>
        <v>159.82441293936796</v>
      </c>
      <c r="AN134" s="379"/>
      <c r="AO134" s="455">
        <f t="shared" si="15"/>
        <v>739.8691360464527</v>
      </c>
      <c r="AP134" s="380">
        <f t="shared" si="15"/>
        <v>749.15503067517739</v>
      </c>
      <c r="AQ134" s="420">
        <f t="shared" si="15"/>
        <v>713.46999293760507</v>
      </c>
    </row>
    <row r="135" spans="1:43" s="10" customFormat="1" ht="14.4" x14ac:dyDescent="0.3">
      <c r="A135" s="251">
        <v>418</v>
      </c>
      <c r="B135" s="349" t="s">
        <v>134</v>
      </c>
      <c r="C135" s="360">
        <v>24164</v>
      </c>
      <c r="D135" s="350"/>
      <c r="E135" s="427">
        <v>21745255.630144026</v>
      </c>
      <c r="F135" s="370">
        <v>20112376.513000846</v>
      </c>
      <c r="G135" s="409">
        <v>20346476.04704126</v>
      </c>
      <c r="H135" s="360"/>
      <c r="I135" s="432">
        <v>882473.44264661067</v>
      </c>
      <c r="J135" s="370">
        <v>2271856.2549884501</v>
      </c>
      <c r="K135" s="409">
        <v>2255419.6925806054</v>
      </c>
      <c r="L135" s="371"/>
      <c r="M135" s="432">
        <v>790131.25242133194</v>
      </c>
      <c r="N135" s="370">
        <v>1841593.6125779462</v>
      </c>
      <c r="O135" s="409">
        <v>1841593.6125779462</v>
      </c>
      <c r="P135" s="371"/>
      <c r="Q135" s="436">
        <v>2691715.0868854178</v>
      </c>
      <c r="R135" s="370">
        <v>2842672.8640608247</v>
      </c>
      <c r="S135" s="409">
        <v>2510914.5001227688</v>
      </c>
      <c r="T135" s="371"/>
      <c r="U135" s="439">
        <v>26109575.412097387</v>
      </c>
      <c r="V135" s="370">
        <v>27068499.244628072</v>
      </c>
      <c r="W135" s="409">
        <v>26954403.852322578</v>
      </c>
      <c r="X135" s="333"/>
      <c r="Y135" s="444">
        <f t="shared" si="11"/>
        <v>899.90298088660927</v>
      </c>
      <c r="Z135" s="378">
        <f t="shared" si="11"/>
        <v>832.32811260556389</v>
      </c>
      <c r="AA135" s="415">
        <f t="shared" si="11"/>
        <v>842.01605889096425</v>
      </c>
      <c r="AB135" s="379"/>
      <c r="AC135" s="451">
        <f t="shared" si="12"/>
        <v>36.520172266454672</v>
      </c>
      <c r="AD135" s="378">
        <f t="shared" si="12"/>
        <v>94.018219458220912</v>
      </c>
      <c r="AE135" s="415">
        <f t="shared" si="12"/>
        <v>93.338010783835685</v>
      </c>
      <c r="AF135" s="379"/>
      <c r="AG135" s="451">
        <f t="shared" si="13"/>
        <v>32.698694438889753</v>
      </c>
      <c r="AH135" s="378">
        <f t="shared" si="13"/>
        <v>76.21228325517076</v>
      </c>
      <c r="AI135" s="415">
        <f t="shared" si="13"/>
        <v>76.21228325517076</v>
      </c>
      <c r="AJ135" s="379"/>
      <c r="AK135" s="451">
        <f t="shared" si="14"/>
        <v>111.39360564829572</v>
      </c>
      <c r="AL135" s="378">
        <f t="shared" si="14"/>
        <v>117.64082370720182</v>
      </c>
      <c r="AM135" s="415">
        <f t="shared" si="14"/>
        <v>103.9113764328244</v>
      </c>
      <c r="AN135" s="379"/>
      <c r="AO135" s="455">
        <f t="shared" si="15"/>
        <v>1080.5154532402494</v>
      </c>
      <c r="AP135" s="380">
        <f t="shared" si="15"/>
        <v>1120.1994390261575</v>
      </c>
      <c r="AQ135" s="420">
        <f t="shared" si="15"/>
        <v>1115.4777293627949</v>
      </c>
    </row>
    <row r="136" spans="1:43" s="10" customFormat="1" ht="14.4" x14ac:dyDescent="0.3">
      <c r="A136" s="251">
        <v>420</v>
      </c>
      <c r="B136" s="349" t="s">
        <v>135</v>
      </c>
      <c r="C136" s="360">
        <v>9280</v>
      </c>
      <c r="D136" s="350"/>
      <c r="E136" s="427">
        <v>3103707.1402348364</v>
      </c>
      <c r="F136" s="370">
        <v>2611439.604065368</v>
      </c>
      <c r="G136" s="409">
        <v>2668568.2843685448</v>
      </c>
      <c r="H136" s="360"/>
      <c r="I136" s="432">
        <v>1143544.3510032834</v>
      </c>
      <c r="J136" s="370">
        <v>2145956.9390956615</v>
      </c>
      <c r="K136" s="409">
        <v>2139471.4363359436</v>
      </c>
      <c r="L136" s="371"/>
      <c r="M136" s="432">
        <v>677049.17605923256</v>
      </c>
      <c r="N136" s="370">
        <v>1429629.4689347406</v>
      </c>
      <c r="O136" s="409">
        <v>1429629.4689347406</v>
      </c>
      <c r="P136" s="371"/>
      <c r="Q136" s="436">
        <v>1656933.5195961169</v>
      </c>
      <c r="R136" s="370">
        <v>1747896.6349119199</v>
      </c>
      <c r="S136" s="409">
        <v>1559093.736302752</v>
      </c>
      <c r="T136" s="371"/>
      <c r="U136" s="439">
        <v>6581234.1868934687</v>
      </c>
      <c r="V136" s="370">
        <v>7934922.6470076898</v>
      </c>
      <c r="W136" s="409">
        <v>7796762.9259419814</v>
      </c>
      <c r="X136" s="333"/>
      <c r="Y136" s="444">
        <f t="shared" si="11"/>
        <v>334.45120045634013</v>
      </c>
      <c r="Z136" s="378">
        <f t="shared" si="11"/>
        <v>281.40512974842329</v>
      </c>
      <c r="AA136" s="415">
        <f t="shared" si="11"/>
        <v>287.56123753971389</v>
      </c>
      <c r="AB136" s="379"/>
      <c r="AC136" s="451">
        <f t="shared" si="12"/>
        <v>123.22676196156071</v>
      </c>
      <c r="AD136" s="378">
        <f t="shared" si="12"/>
        <v>231.24535981634284</v>
      </c>
      <c r="AE136" s="415">
        <f t="shared" si="12"/>
        <v>230.54649098447669</v>
      </c>
      <c r="AF136" s="379"/>
      <c r="AG136" s="451">
        <f t="shared" si="13"/>
        <v>72.957885351210408</v>
      </c>
      <c r="AH136" s="378">
        <f t="shared" si="13"/>
        <v>154.05489966969188</v>
      </c>
      <c r="AI136" s="415">
        <f t="shared" si="13"/>
        <v>154.05489966969188</v>
      </c>
      <c r="AJ136" s="379"/>
      <c r="AK136" s="451">
        <f t="shared" si="14"/>
        <v>178.54887064613328</v>
      </c>
      <c r="AL136" s="378">
        <f t="shared" si="14"/>
        <v>188.35093048619828</v>
      </c>
      <c r="AM136" s="415">
        <f t="shared" si="14"/>
        <v>168.00579054986551</v>
      </c>
      <c r="AN136" s="379"/>
      <c r="AO136" s="455">
        <f t="shared" si="15"/>
        <v>709.18471841524445</v>
      </c>
      <c r="AP136" s="380">
        <f t="shared" si="15"/>
        <v>855.05631972065623</v>
      </c>
      <c r="AQ136" s="420">
        <f t="shared" si="15"/>
        <v>840.16841874374802</v>
      </c>
    </row>
    <row r="137" spans="1:43" s="10" customFormat="1" ht="14.4" x14ac:dyDescent="0.3">
      <c r="A137" s="251">
        <v>421</v>
      </c>
      <c r="B137" s="349" t="s">
        <v>136</v>
      </c>
      <c r="C137" s="360">
        <v>719</v>
      </c>
      <c r="D137" s="350"/>
      <c r="E137" s="427">
        <v>741101.01130345999</v>
      </c>
      <c r="F137" s="370">
        <v>673430.47470293916</v>
      </c>
      <c r="G137" s="409">
        <v>815172.75667669915</v>
      </c>
      <c r="H137" s="360"/>
      <c r="I137" s="432">
        <v>210444.82792210605</v>
      </c>
      <c r="J137" s="370">
        <v>-373264.27414315357</v>
      </c>
      <c r="K137" s="409">
        <v>-373762.30998579517</v>
      </c>
      <c r="L137" s="371"/>
      <c r="M137" s="432">
        <v>49813.144757970273</v>
      </c>
      <c r="N137" s="370">
        <v>-330613.57426631422</v>
      </c>
      <c r="O137" s="409">
        <v>-330613.57426631422</v>
      </c>
      <c r="P137" s="371"/>
      <c r="Q137" s="436">
        <v>161838.84185241431</v>
      </c>
      <c r="R137" s="370">
        <v>172532.00499784935</v>
      </c>
      <c r="S137" s="409">
        <v>160571.85614830512</v>
      </c>
      <c r="T137" s="371"/>
      <c r="U137" s="439">
        <v>1163197.8258359507</v>
      </c>
      <c r="V137" s="370">
        <v>142084.63129132069</v>
      </c>
      <c r="W137" s="409">
        <v>271368.72857289488</v>
      </c>
      <c r="X137" s="333"/>
      <c r="Y137" s="444">
        <f t="shared" si="11"/>
        <v>1030.7385414512657</v>
      </c>
      <c r="Z137" s="378">
        <f t="shared" si="11"/>
        <v>936.6209662071476</v>
      </c>
      <c r="AA137" s="415">
        <f t="shared" si="11"/>
        <v>1133.7590496198875</v>
      </c>
      <c r="AB137" s="379"/>
      <c r="AC137" s="451">
        <f t="shared" si="12"/>
        <v>292.69099850084291</v>
      </c>
      <c r="AD137" s="378">
        <f t="shared" si="12"/>
        <v>-519.14363580410793</v>
      </c>
      <c r="AE137" s="415">
        <f t="shared" si="12"/>
        <v>-519.83631430569562</v>
      </c>
      <c r="AF137" s="379"/>
      <c r="AG137" s="451">
        <f t="shared" si="13"/>
        <v>69.281147090361998</v>
      </c>
      <c r="AH137" s="378">
        <f t="shared" si="13"/>
        <v>-459.82416448722421</v>
      </c>
      <c r="AI137" s="415">
        <f t="shared" si="13"/>
        <v>-459.82416448722421</v>
      </c>
      <c r="AJ137" s="379"/>
      <c r="AK137" s="451">
        <f t="shared" si="14"/>
        <v>225.08879256246775</v>
      </c>
      <c r="AL137" s="378">
        <f t="shared" si="14"/>
        <v>239.96106397475569</v>
      </c>
      <c r="AM137" s="415">
        <f t="shared" si="14"/>
        <v>223.32664276537568</v>
      </c>
      <c r="AN137" s="379"/>
      <c r="AO137" s="455">
        <f t="shared" si="15"/>
        <v>1617.7994796049384</v>
      </c>
      <c r="AP137" s="380">
        <f t="shared" si="15"/>
        <v>197.61422989057121</v>
      </c>
      <c r="AQ137" s="420">
        <f t="shared" si="15"/>
        <v>377.42521359234337</v>
      </c>
    </row>
    <row r="138" spans="1:43" s="10" customFormat="1" ht="14.4" x14ac:dyDescent="0.3">
      <c r="A138" s="251">
        <v>422</v>
      </c>
      <c r="B138" s="349" t="s">
        <v>137</v>
      </c>
      <c r="C138" s="360">
        <v>10543</v>
      </c>
      <c r="D138" s="350"/>
      <c r="E138" s="427">
        <v>3633766.0902144504</v>
      </c>
      <c r="F138" s="370">
        <v>5222883.5407246165</v>
      </c>
      <c r="G138" s="409">
        <v>4380506.7725380948</v>
      </c>
      <c r="H138" s="360"/>
      <c r="I138" s="432">
        <v>2035914.6490245794</v>
      </c>
      <c r="J138" s="370">
        <v>476508.33446712047</v>
      </c>
      <c r="K138" s="409">
        <v>469114.36466480017</v>
      </c>
      <c r="L138" s="371"/>
      <c r="M138" s="432">
        <v>1686417.9384784063</v>
      </c>
      <c r="N138" s="370">
        <v>631051.52214654151</v>
      </c>
      <c r="O138" s="409">
        <v>631051.52214654151</v>
      </c>
      <c r="P138" s="371"/>
      <c r="Q138" s="436">
        <v>1987324.9683087613</v>
      </c>
      <c r="R138" s="370">
        <v>2197362.3984636236</v>
      </c>
      <c r="S138" s="409">
        <v>1930646.3651081705</v>
      </c>
      <c r="T138" s="371"/>
      <c r="U138" s="439">
        <v>9343423.6460261978</v>
      </c>
      <c r="V138" s="370">
        <v>8527805.7958019022</v>
      </c>
      <c r="W138" s="409">
        <v>7411319.0244576074</v>
      </c>
      <c r="X138" s="333"/>
      <c r="Y138" s="444">
        <f t="shared" si="11"/>
        <v>344.66149010855071</v>
      </c>
      <c r="Z138" s="378">
        <f t="shared" si="11"/>
        <v>495.38874520768439</v>
      </c>
      <c r="AA138" s="415">
        <f t="shared" si="11"/>
        <v>415.48959238718533</v>
      </c>
      <c r="AB138" s="379"/>
      <c r="AC138" s="451">
        <f t="shared" si="12"/>
        <v>193.10581893432413</v>
      </c>
      <c r="AD138" s="378">
        <f t="shared" si="12"/>
        <v>45.196655076080859</v>
      </c>
      <c r="AE138" s="415">
        <f t="shared" si="12"/>
        <v>44.495339530000962</v>
      </c>
      <c r="AF138" s="379"/>
      <c r="AG138" s="451">
        <f t="shared" si="13"/>
        <v>159.95617362026047</v>
      </c>
      <c r="AH138" s="378">
        <f t="shared" si="13"/>
        <v>59.855024390262876</v>
      </c>
      <c r="AI138" s="415">
        <f t="shared" si="13"/>
        <v>59.855024390262876</v>
      </c>
      <c r="AJ138" s="379"/>
      <c r="AK138" s="451">
        <f t="shared" si="14"/>
        <v>188.49710407936652</v>
      </c>
      <c r="AL138" s="378">
        <f t="shared" si="14"/>
        <v>208.41908360652789</v>
      </c>
      <c r="AM138" s="415">
        <f t="shared" si="14"/>
        <v>183.12115765040031</v>
      </c>
      <c r="AN138" s="379"/>
      <c r="AO138" s="455">
        <f t="shared" si="15"/>
        <v>886.22058674250195</v>
      </c>
      <c r="AP138" s="380">
        <f t="shared" si="15"/>
        <v>808.85950828055604</v>
      </c>
      <c r="AQ138" s="420">
        <f t="shared" si="15"/>
        <v>702.96111395784953</v>
      </c>
    </row>
    <row r="139" spans="1:43" s="10" customFormat="1" ht="14.4" x14ac:dyDescent="0.3">
      <c r="A139" s="251">
        <v>423</v>
      </c>
      <c r="B139" s="349" t="s">
        <v>138</v>
      </c>
      <c r="C139" s="360">
        <v>20291</v>
      </c>
      <c r="D139" s="350"/>
      <c r="E139" s="427">
        <v>14017351.93374642</v>
      </c>
      <c r="F139" s="370">
        <v>15102071.746988179</v>
      </c>
      <c r="G139" s="409">
        <v>14000364.800100332</v>
      </c>
      <c r="H139" s="360"/>
      <c r="I139" s="432">
        <v>682033.04186193272</v>
      </c>
      <c r="J139" s="370">
        <v>-1365311.7305056732</v>
      </c>
      <c r="K139" s="409">
        <v>-1379208.4480761131</v>
      </c>
      <c r="L139" s="371"/>
      <c r="M139" s="432">
        <v>-286975.05515880603</v>
      </c>
      <c r="N139" s="370">
        <v>-1670575.1265578701</v>
      </c>
      <c r="O139" s="409">
        <v>-1670575.1265578701</v>
      </c>
      <c r="P139" s="371"/>
      <c r="Q139" s="436">
        <v>2375437.2761015869</v>
      </c>
      <c r="R139" s="370">
        <v>2519660.9315967867</v>
      </c>
      <c r="S139" s="409">
        <v>2233236.9247625917</v>
      </c>
      <c r="T139" s="371"/>
      <c r="U139" s="439">
        <v>16787847.196551133</v>
      </c>
      <c r="V139" s="370">
        <v>14585845.821521424</v>
      </c>
      <c r="W139" s="409">
        <v>13183818.150228942</v>
      </c>
      <c r="X139" s="333"/>
      <c r="Y139" s="444">
        <f t="shared" ref="Y139:AA202" si="16">E139/$C139</f>
        <v>690.81622067647822</v>
      </c>
      <c r="Z139" s="378">
        <f t="shared" si="16"/>
        <v>744.2743949035621</v>
      </c>
      <c r="AA139" s="415">
        <f t="shared" si="16"/>
        <v>689.97904490169697</v>
      </c>
      <c r="AB139" s="379"/>
      <c r="AC139" s="451">
        <f t="shared" ref="AC139:AE202" si="17">I139/$C139</f>
        <v>33.612588924248819</v>
      </c>
      <c r="AD139" s="378">
        <f t="shared" si="17"/>
        <v>-67.286566975785973</v>
      </c>
      <c r="AE139" s="415">
        <f t="shared" si="17"/>
        <v>-67.971437981179491</v>
      </c>
      <c r="AF139" s="379"/>
      <c r="AG139" s="451">
        <f t="shared" ref="AG139:AI202" si="18">M139/$C139</f>
        <v>-14.142972507949635</v>
      </c>
      <c r="AH139" s="378">
        <f t="shared" si="18"/>
        <v>-82.330842568521518</v>
      </c>
      <c r="AI139" s="415">
        <f t="shared" si="18"/>
        <v>-82.330842568521518</v>
      </c>
      <c r="AJ139" s="379"/>
      <c r="AK139" s="451">
        <f t="shared" ref="AK139:AM202" si="19">Q139/$C139</f>
        <v>117.06851688441117</v>
      </c>
      <c r="AL139" s="378">
        <f t="shared" si="19"/>
        <v>124.17628168137533</v>
      </c>
      <c r="AM139" s="415">
        <f t="shared" si="19"/>
        <v>110.06046645126369</v>
      </c>
      <c r="AN139" s="379"/>
      <c r="AO139" s="455">
        <f t="shared" si="15"/>
        <v>827.35435397718857</v>
      </c>
      <c r="AP139" s="380">
        <f t="shared" si="15"/>
        <v>718.83326704063006</v>
      </c>
      <c r="AQ139" s="420">
        <f t="shared" si="15"/>
        <v>649.73723080325965</v>
      </c>
    </row>
    <row r="140" spans="1:43" s="10" customFormat="1" ht="14.4" x14ac:dyDescent="0.3">
      <c r="A140" s="251">
        <v>425</v>
      </c>
      <c r="B140" s="349" t="s">
        <v>139</v>
      </c>
      <c r="C140" s="360">
        <v>10218</v>
      </c>
      <c r="D140" s="350"/>
      <c r="E140" s="427">
        <v>21646618.739356332</v>
      </c>
      <c r="F140" s="370">
        <v>20852120.035285756</v>
      </c>
      <c r="G140" s="409">
        <v>21361994.718202759</v>
      </c>
      <c r="H140" s="360"/>
      <c r="I140" s="432">
        <v>-1776669.9584317359</v>
      </c>
      <c r="J140" s="370">
        <v>597326.94160478609</v>
      </c>
      <c r="K140" s="409">
        <v>590264.7657641148</v>
      </c>
      <c r="L140" s="371"/>
      <c r="M140" s="432">
        <v>-2308219.9726729626</v>
      </c>
      <c r="N140" s="370">
        <v>-679250.92131961137</v>
      </c>
      <c r="O140" s="409">
        <v>-679250.92131961137</v>
      </c>
      <c r="P140" s="371"/>
      <c r="Q140" s="436">
        <v>1149258.5149168395</v>
      </c>
      <c r="R140" s="370">
        <v>1161640.0745441793</v>
      </c>
      <c r="S140" s="409">
        <v>1048024.9999430603</v>
      </c>
      <c r="T140" s="371"/>
      <c r="U140" s="439">
        <v>18710987.323168475</v>
      </c>
      <c r="V140" s="370">
        <v>21931836.13011511</v>
      </c>
      <c r="W140" s="409">
        <v>22321033.56259032</v>
      </c>
      <c r="X140" s="333"/>
      <c r="Y140" s="444">
        <f t="shared" si="16"/>
        <v>2118.4790310585568</v>
      </c>
      <c r="Z140" s="378">
        <f t="shared" si="16"/>
        <v>2040.7242156278876</v>
      </c>
      <c r="AA140" s="415">
        <f t="shared" si="16"/>
        <v>2090.6238714232491</v>
      </c>
      <c r="AB140" s="379"/>
      <c r="AC140" s="451">
        <f t="shared" si="17"/>
        <v>-173.87648839613777</v>
      </c>
      <c r="AD140" s="378">
        <f t="shared" si="17"/>
        <v>58.458303151770025</v>
      </c>
      <c r="AE140" s="415">
        <f t="shared" si="17"/>
        <v>57.767152648670461</v>
      </c>
      <c r="AF140" s="379"/>
      <c r="AG140" s="451">
        <f t="shared" si="18"/>
        <v>-225.89743322303411</v>
      </c>
      <c r="AH140" s="378">
        <f t="shared" si="18"/>
        <v>-66.47591713834521</v>
      </c>
      <c r="AI140" s="415">
        <f t="shared" si="18"/>
        <v>-66.47591713834521</v>
      </c>
      <c r="AJ140" s="379"/>
      <c r="AK140" s="451">
        <f t="shared" si="19"/>
        <v>112.47392003492264</v>
      </c>
      <c r="AL140" s="378">
        <f t="shared" si="19"/>
        <v>113.6856600650009</v>
      </c>
      <c r="AM140" s="415">
        <f t="shared" si="19"/>
        <v>102.56654922128209</v>
      </c>
      <c r="AN140" s="379"/>
      <c r="AO140" s="455">
        <f t="shared" si="15"/>
        <v>1831.1790294743075</v>
      </c>
      <c r="AP140" s="380">
        <f t="shared" si="15"/>
        <v>2146.3922617063135</v>
      </c>
      <c r="AQ140" s="420">
        <f t="shared" si="15"/>
        <v>2184.481656154856</v>
      </c>
    </row>
    <row r="141" spans="1:43" s="10" customFormat="1" ht="14.4" x14ac:dyDescent="0.3">
      <c r="A141" s="251">
        <v>426</v>
      </c>
      <c r="B141" s="349" t="s">
        <v>140</v>
      </c>
      <c r="C141" s="360">
        <v>11979</v>
      </c>
      <c r="D141" s="350"/>
      <c r="E141" s="427">
        <v>11564009.422007127</v>
      </c>
      <c r="F141" s="370">
        <v>10330736.864957698</v>
      </c>
      <c r="G141" s="409">
        <v>10580840.996162163</v>
      </c>
      <c r="H141" s="360"/>
      <c r="I141" s="432">
        <v>-200184.33034729151</v>
      </c>
      <c r="J141" s="370">
        <v>334498.26336974028</v>
      </c>
      <c r="K141" s="409">
        <v>326224.79813893244</v>
      </c>
      <c r="L141" s="371"/>
      <c r="M141" s="432">
        <v>-253066.21103606222</v>
      </c>
      <c r="N141" s="370">
        <v>169806.39141563373</v>
      </c>
      <c r="O141" s="409">
        <v>169806.39141563373</v>
      </c>
      <c r="P141" s="371"/>
      <c r="Q141" s="436">
        <v>2053540.2610497479</v>
      </c>
      <c r="R141" s="370">
        <v>2113057.3328133253</v>
      </c>
      <c r="S141" s="409">
        <v>1904628.4749506861</v>
      </c>
      <c r="T141" s="371"/>
      <c r="U141" s="439">
        <v>13164299.14167352</v>
      </c>
      <c r="V141" s="370">
        <v>12948098.852556396</v>
      </c>
      <c r="W141" s="409">
        <v>12981500.660667416</v>
      </c>
      <c r="X141" s="333"/>
      <c r="Y141" s="444">
        <f t="shared" si="16"/>
        <v>965.35682627991707</v>
      </c>
      <c r="Z141" s="378">
        <f t="shared" si="16"/>
        <v>862.40394565136467</v>
      </c>
      <c r="AA141" s="415">
        <f t="shared" si="16"/>
        <v>883.28249404475855</v>
      </c>
      <c r="AB141" s="379"/>
      <c r="AC141" s="451">
        <f t="shared" si="17"/>
        <v>-16.71127225538789</v>
      </c>
      <c r="AD141" s="378">
        <f t="shared" si="17"/>
        <v>27.923721793951103</v>
      </c>
      <c r="AE141" s="415">
        <f t="shared" si="17"/>
        <v>27.233057695878824</v>
      </c>
      <c r="AF141" s="379"/>
      <c r="AG141" s="451">
        <f t="shared" si="18"/>
        <v>-21.125821106608416</v>
      </c>
      <c r="AH141" s="378">
        <f t="shared" si="18"/>
        <v>14.175339462028026</v>
      </c>
      <c r="AI141" s="415">
        <f t="shared" si="18"/>
        <v>14.175339462028026</v>
      </c>
      <c r="AJ141" s="379"/>
      <c r="AK141" s="451">
        <f t="shared" si="19"/>
        <v>171.42835470821836</v>
      </c>
      <c r="AL141" s="378">
        <f t="shared" si="19"/>
        <v>176.39680547736251</v>
      </c>
      <c r="AM141" s="415">
        <f t="shared" si="19"/>
        <v>158.99728482767227</v>
      </c>
      <c r="AN141" s="379"/>
      <c r="AO141" s="455">
        <f t="shared" si="15"/>
        <v>1098.9480876261391</v>
      </c>
      <c r="AP141" s="380">
        <f t="shared" si="15"/>
        <v>1080.8998123847064</v>
      </c>
      <c r="AQ141" s="420">
        <f t="shared" si="15"/>
        <v>1083.6881760303377</v>
      </c>
    </row>
    <row r="142" spans="1:43" s="10" customFormat="1" ht="14.4" x14ac:dyDescent="0.3">
      <c r="A142" s="251">
        <v>430</v>
      </c>
      <c r="B142" s="349" t="s">
        <v>141</v>
      </c>
      <c r="C142" s="360">
        <v>15628</v>
      </c>
      <c r="D142" s="350"/>
      <c r="E142" s="427">
        <v>7761229.4102832079</v>
      </c>
      <c r="F142" s="370">
        <v>7870261.6799247712</v>
      </c>
      <c r="G142" s="409">
        <v>7433843.9401371097</v>
      </c>
      <c r="H142" s="360"/>
      <c r="I142" s="432">
        <v>940080.21199927235</v>
      </c>
      <c r="J142" s="370">
        <v>3092747.6482880106</v>
      </c>
      <c r="K142" s="409">
        <v>3081869.4969882076</v>
      </c>
      <c r="L142" s="371"/>
      <c r="M142" s="432">
        <v>521323.28624814219</v>
      </c>
      <c r="N142" s="370">
        <v>1947548.3442165167</v>
      </c>
      <c r="O142" s="409">
        <v>1947548.3442165167</v>
      </c>
      <c r="P142" s="371"/>
      <c r="Q142" s="436">
        <v>2968843.116450124</v>
      </c>
      <c r="R142" s="370">
        <v>3134813.4965800093</v>
      </c>
      <c r="S142" s="409">
        <v>2842425.9862105111</v>
      </c>
      <c r="T142" s="371"/>
      <c r="U142" s="439">
        <v>12191476.024980746</v>
      </c>
      <c r="V142" s="370">
        <v>16045371.169009307</v>
      </c>
      <c r="W142" s="409">
        <v>15305687.767552346</v>
      </c>
      <c r="X142" s="333"/>
      <c r="Y142" s="444">
        <f t="shared" si="16"/>
        <v>496.62333057865419</v>
      </c>
      <c r="Z142" s="378">
        <f t="shared" si="16"/>
        <v>503.6000563043749</v>
      </c>
      <c r="AA142" s="415">
        <f t="shared" si="16"/>
        <v>475.67468262971011</v>
      </c>
      <c r="AB142" s="379"/>
      <c r="AC142" s="451">
        <f t="shared" si="17"/>
        <v>60.153584079810109</v>
      </c>
      <c r="AD142" s="378">
        <f t="shared" si="17"/>
        <v>197.89785310263699</v>
      </c>
      <c r="AE142" s="415">
        <f t="shared" si="17"/>
        <v>197.2017850645129</v>
      </c>
      <c r="AF142" s="379"/>
      <c r="AG142" s="451">
        <f t="shared" si="18"/>
        <v>33.358285529059522</v>
      </c>
      <c r="AH142" s="378">
        <f t="shared" si="18"/>
        <v>124.61916714976431</v>
      </c>
      <c r="AI142" s="415">
        <f t="shared" si="18"/>
        <v>124.61916714976431</v>
      </c>
      <c r="AJ142" s="379"/>
      <c r="AK142" s="451">
        <f t="shared" si="19"/>
        <v>189.96948531162809</v>
      </c>
      <c r="AL142" s="378">
        <f t="shared" si="19"/>
        <v>200.58955058740781</v>
      </c>
      <c r="AM142" s="415">
        <f t="shared" si="19"/>
        <v>181.88034209179108</v>
      </c>
      <c r="AN142" s="379"/>
      <c r="AO142" s="455">
        <f t="shared" si="15"/>
        <v>780.10468549915197</v>
      </c>
      <c r="AP142" s="380">
        <f t="shared" si="15"/>
        <v>1026.706627144184</v>
      </c>
      <c r="AQ142" s="420">
        <f t="shared" si="15"/>
        <v>979.37597693577845</v>
      </c>
    </row>
    <row r="143" spans="1:43" s="10" customFormat="1" ht="14.4" x14ac:dyDescent="0.3">
      <c r="A143" s="251">
        <v>433</v>
      </c>
      <c r="B143" s="349" t="s">
        <v>142</v>
      </c>
      <c r="C143" s="360">
        <v>7799</v>
      </c>
      <c r="D143" s="350"/>
      <c r="E143" s="427">
        <v>4686607.4427208807</v>
      </c>
      <c r="F143" s="370">
        <v>4742938.5856837612</v>
      </c>
      <c r="G143" s="409">
        <v>4725613.7062334893</v>
      </c>
      <c r="H143" s="360"/>
      <c r="I143" s="432">
        <v>925598.68032818905</v>
      </c>
      <c r="J143" s="370">
        <v>1171069.3758253953</v>
      </c>
      <c r="K143" s="409">
        <v>1165652.373786248</v>
      </c>
      <c r="L143" s="371"/>
      <c r="M143" s="432">
        <v>750149.57498666854</v>
      </c>
      <c r="N143" s="370">
        <v>926293.18138895428</v>
      </c>
      <c r="O143" s="409">
        <v>926293.18138895428</v>
      </c>
      <c r="P143" s="371"/>
      <c r="Q143" s="436">
        <v>1409300.2884130573</v>
      </c>
      <c r="R143" s="370">
        <v>1423370.257874812</v>
      </c>
      <c r="S143" s="409">
        <v>1284793.6212991672</v>
      </c>
      <c r="T143" s="371"/>
      <c r="U143" s="439">
        <v>7771655.9864487955</v>
      </c>
      <c r="V143" s="370">
        <v>8263671.4007729227</v>
      </c>
      <c r="W143" s="409">
        <v>8102352.8827078594</v>
      </c>
      <c r="X143" s="333"/>
      <c r="Y143" s="444">
        <f t="shared" si="16"/>
        <v>600.92414959877942</v>
      </c>
      <c r="Z143" s="378">
        <f t="shared" si="16"/>
        <v>608.14701701291972</v>
      </c>
      <c r="AA143" s="415">
        <f t="shared" si="16"/>
        <v>605.92559382401453</v>
      </c>
      <c r="AB143" s="379"/>
      <c r="AC143" s="451">
        <f t="shared" si="17"/>
        <v>118.68171308221426</v>
      </c>
      <c r="AD143" s="378">
        <f t="shared" si="17"/>
        <v>150.15635027893259</v>
      </c>
      <c r="AE143" s="415">
        <f t="shared" si="17"/>
        <v>149.46177378974843</v>
      </c>
      <c r="AF143" s="379"/>
      <c r="AG143" s="451">
        <f t="shared" si="18"/>
        <v>96.185353889815175</v>
      </c>
      <c r="AH143" s="378">
        <f t="shared" si="18"/>
        <v>118.77076309641676</v>
      </c>
      <c r="AI143" s="415">
        <f t="shared" si="18"/>
        <v>118.77076309641676</v>
      </c>
      <c r="AJ143" s="379"/>
      <c r="AK143" s="451">
        <f t="shared" si="19"/>
        <v>180.70269116720829</v>
      </c>
      <c r="AL143" s="378">
        <f t="shared" si="19"/>
        <v>182.506764697373</v>
      </c>
      <c r="AM143" s="415">
        <f t="shared" si="19"/>
        <v>164.73825122440917</v>
      </c>
      <c r="AN143" s="379"/>
      <c r="AO143" s="455">
        <f t="shared" si="15"/>
        <v>996.49390773801713</v>
      </c>
      <c r="AP143" s="380">
        <f t="shared" si="15"/>
        <v>1059.5808950856422</v>
      </c>
      <c r="AQ143" s="420">
        <f t="shared" si="15"/>
        <v>1038.896381934589</v>
      </c>
    </row>
    <row r="144" spans="1:43" s="10" customFormat="1" ht="14.4" x14ac:dyDescent="0.3">
      <c r="A144" s="251">
        <v>434</v>
      </c>
      <c r="B144" s="349" t="s">
        <v>143</v>
      </c>
      <c r="C144" s="360">
        <v>14643</v>
      </c>
      <c r="D144" s="350"/>
      <c r="E144" s="427">
        <v>5630296.2168574231</v>
      </c>
      <c r="F144" s="370">
        <v>5135636.3995540738</v>
      </c>
      <c r="G144" s="409">
        <v>6055959.9643785674</v>
      </c>
      <c r="H144" s="360"/>
      <c r="I144" s="432">
        <v>2752029.3800959741</v>
      </c>
      <c r="J144" s="370">
        <v>1074059.791982485</v>
      </c>
      <c r="K144" s="409">
        <v>1063888.6860271522</v>
      </c>
      <c r="L144" s="371"/>
      <c r="M144" s="432">
        <v>1770547.5324185644</v>
      </c>
      <c r="N144" s="370">
        <v>724351.25672300637</v>
      </c>
      <c r="O144" s="409">
        <v>724351.25672300637</v>
      </c>
      <c r="P144" s="371"/>
      <c r="Q144" s="436">
        <v>2503273.0452013826</v>
      </c>
      <c r="R144" s="370">
        <v>2551384.8064697254</v>
      </c>
      <c r="S144" s="409">
        <v>2302749.6614579055</v>
      </c>
      <c r="T144" s="371"/>
      <c r="U144" s="439">
        <v>12656146.174573343</v>
      </c>
      <c r="V144" s="370">
        <v>9485432.2547292896</v>
      </c>
      <c r="W144" s="409">
        <v>10146949.568586633</v>
      </c>
      <c r="X144" s="333"/>
      <c r="Y144" s="444">
        <f t="shared" si="16"/>
        <v>384.50428306067221</v>
      </c>
      <c r="Z144" s="378">
        <f t="shared" si="16"/>
        <v>350.72296657475067</v>
      </c>
      <c r="AA144" s="415">
        <f t="shared" si="16"/>
        <v>413.5737187993285</v>
      </c>
      <c r="AB144" s="379"/>
      <c r="AC144" s="451">
        <f t="shared" si="17"/>
        <v>187.94163628327351</v>
      </c>
      <c r="AD144" s="378">
        <f t="shared" si="17"/>
        <v>73.349709211396913</v>
      </c>
      <c r="AE144" s="415">
        <f t="shared" si="17"/>
        <v>72.65510387401163</v>
      </c>
      <c r="AF144" s="379"/>
      <c r="AG144" s="451">
        <f t="shared" si="18"/>
        <v>120.91426158700843</v>
      </c>
      <c r="AH144" s="378">
        <f t="shared" si="18"/>
        <v>49.467408094175127</v>
      </c>
      <c r="AI144" s="415">
        <f t="shared" si="18"/>
        <v>49.467408094175127</v>
      </c>
      <c r="AJ144" s="379"/>
      <c r="AK144" s="451">
        <f t="shared" si="19"/>
        <v>170.95356451556256</v>
      </c>
      <c r="AL144" s="378">
        <f t="shared" si="19"/>
        <v>174.23921371779863</v>
      </c>
      <c r="AM144" s="415">
        <f t="shared" si="19"/>
        <v>157.25941825158134</v>
      </c>
      <c r="AN144" s="379"/>
      <c r="AO144" s="455">
        <f t="shared" si="15"/>
        <v>864.31374544651669</v>
      </c>
      <c r="AP144" s="380">
        <f t="shared" si="15"/>
        <v>647.77929759812127</v>
      </c>
      <c r="AQ144" s="420">
        <f t="shared" si="15"/>
        <v>692.95564901909665</v>
      </c>
    </row>
    <row r="145" spans="1:43" s="10" customFormat="1" ht="14.4" x14ac:dyDescent="0.3">
      <c r="A145" s="251">
        <v>435</v>
      </c>
      <c r="B145" s="349" t="s">
        <v>144</v>
      </c>
      <c r="C145" s="360">
        <v>703</v>
      </c>
      <c r="D145" s="350"/>
      <c r="E145" s="427">
        <v>95837.998041680316</v>
      </c>
      <c r="F145" s="370">
        <v>278720.77726710867</v>
      </c>
      <c r="G145" s="409">
        <v>174084.9146974622</v>
      </c>
      <c r="H145" s="360"/>
      <c r="I145" s="432">
        <v>181017.85611917317</v>
      </c>
      <c r="J145" s="370">
        <v>218651.99296872361</v>
      </c>
      <c r="K145" s="409">
        <v>218169.82253381159</v>
      </c>
      <c r="L145" s="371"/>
      <c r="M145" s="432">
        <v>274976.91671843064</v>
      </c>
      <c r="N145" s="370">
        <v>300344.3013966906</v>
      </c>
      <c r="O145" s="409">
        <v>300344.3013966906</v>
      </c>
      <c r="P145" s="371"/>
      <c r="Q145" s="436">
        <v>142368.87117015765</v>
      </c>
      <c r="R145" s="370">
        <v>153468.98576525605</v>
      </c>
      <c r="S145" s="409">
        <v>139034.2352947396</v>
      </c>
      <c r="T145" s="371"/>
      <c r="U145" s="439">
        <v>694201.64204944181</v>
      </c>
      <c r="V145" s="370">
        <v>951186.05739777896</v>
      </c>
      <c r="W145" s="409">
        <v>831633.27392270404</v>
      </c>
      <c r="X145" s="333"/>
      <c r="Y145" s="444">
        <f t="shared" si="16"/>
        <v>136.32716648887668</v>
      </c>
      <c r="Z145" s="378">
        <f t="shared" si="16"/>
        <v>396.47336737853294</v>
      </c>
      <c r="AA145" s="415">
        <f t="shared" si="16"/>
        <v>247.63145760663187</v>
      </c>
      <c r="AB145" s="379"/>
      <c r="AC145" s="451">
        <f t="shared" si="17"/>
        <v>257.4933941951254</v>
      </c>
      <c r="AD145" s="378">
        <f t="shared" si="17"/>
        <v>311.02701702521142</v>
      </c>
      <c r="AE145" s="415">
        <f t="shared" si="17"/>
        <v>310.34114158436927</v>
      </c>
      <c r="AF145" s="379"/>
      <c r="AG145" s="451">
        <f t="shared" si="18"/>
        <v>391.14781894513607</v>
      </c>
      <c r="AH145" s="378">
        <f t="shared" si="18"/>
        <v>427.23229217167938</v>
      </c>
      <c r="AI145" s="415">
        <f t="shared" si="18"/>
        <v>427.23229217167938</v>
      </c>
      <c r="AJ145" s="379"/>
      <c r="AK145" s="451">
        <f t="shared" si="19"/>
        <v>202.51617520648315</v>
      </c>
      <c r="AL145" s="378">
        <f t="shared" si="19"/>
        <v>218.30581189936848</v>
      </c>
      <c r="AM145" s="415">
        <f t="shared" si="19"/>
        <v>197.77273868384012</v>
      </c>
      <c r="AN145" s="379"/>
      <c r="AO145" s="455">
        <f t="shared" si="15"/>
        <v>987.48455483562134</v>
      </c>
      <c r="AP145" s="380">
        <f t="shared" si="15"/>
        <v>1353.0384884747923</v>
      </c>
      <c r="AQ145" s="420">
        <f t="shared" si="15"/>
        <v>1182.9776300465207</v>
      </c>
    </row>
    <row r="146" spans="1:43" s="10" customFormat="1" ht="14.4" x14ac:dyDescent="0.3">
      <c r="A146" s="251">
        <v>436</v>
      </c>
      <c r="B146" s="349" t="s">
        <v>145</v>
      </c>
      <c r="C146" s="360">
        <v>2018</v>
      </c>
      <c r="D146" s="350"/>
      <c r="E146" s="427">
        <v>3873521.9457991729</v>
      </c>
      <c r="F146" s="370">
        <v>3921700.8877654681</v>
      </c>
      <c r="G146" s="409">
        <v>3795086.5774631905</v>
      </c>
      <c r="H146" s="360"/>
      <c r="I146" s="432">
        <v>244748.79053621643</v>
      </c>
      <c r="J146" s="370">
        <v>151747.77734149221</v>
      </c>
      <c r="K146" s="409">
        <v>150343.34385725635</v>
      </c>
      <c r="L146" s="371"/>
      <c r="M146" s="432">
        <v>6453.6596851415507</v>
      </c>
      <c r="N146" s="370">
        <v>-55101.107442569657</v>
      </c>
      <c r="O146" s="409">
        <v>-55101.107442569657</v>
      </c>
      <c r="P146" s="371"/>
      <c r="Q146" s="436">
        <v>310927.53175347287</v>
      </c>
      <c r="R146" s="370">
        <v>317049.60039648996</v>
      </c>
      <c r="S146" s="409">
        <v>290744.87891455065</v>
      </c>
      <c r="T146" s="371"/>
      <c r="U146" s="439">
        <v>4435651.9277740037</v>
      </c>
      <c r="V146" s="370">
        <v>4335397.1580608804</v>
      </c>
      <c r="W146" s="409">
        <v>4181073.6927924277</v>
      </c>
      <c r="X146" s="333"/>
      <c r="Y146" s="444">
        <f t="shared" si="16"/>
        <v>1919.4856024772907</v>
      </c>
      <c r="Z146" s="378">
        <f t="shared" si="16"/>
        <v>1943.3602020641567</v>
      </c>
      <c r="AA146" s="415">
        <f t="shared" si="16"/>
        <v>1880.6177291690735</v>
      </c>
      <c r="AB146" s="379"/>
      <c r="AC146" s="451">
        <f t="shared" si="17"/>
        <v>121.28284962151459</v>
      </c>
      <c r="AD146" s="378">
        <f t="shared" si="17"/>
        <v>75.197114638995146</v>
      </c>
      <c r="AE146" s="415">
        <f t="shared" si="17"/>
        <v>74.501161475350017</v>
      </c>
      <c r="AF146" s="379"/>
      <c r="AG146" s="451">
        <f t="shared" si="18"/>
        <v>3.1980474158283205</v>
      </c>
      <c r="AH146" s="378">
        <f t="shared" si="18"/>
        <v>-27.304810427437886</v>
      </c>
      <c r="AI146" s="415">
        <f t="shared" si="18"/>
        <v>-27.304810427437886</v>
      </c>
      <c r="AJ146" s="379"/>
      <c r="AK146" s="451">
        <f t="shared" si="19"/>
        <v>154.07707222669617</v>
      </c>
      <c r="AL146" s="378">
        <f t="shared" si="19"/>
        <v>157.11080297150147</v>
      </c>
      <c r="AM146" s="415">
        <f t="shared" si="19"/>
        <v>144.07575763852856</v>
      </c>
      <c r="AN146" s="379"/>
      <c r="AO146" s="455">
        <f t="shared" si="15"/>
        <v>2198.0435717413297</v>
      </c>
      <c r="AP146" s="380">
        <f t="shared" si="15"/>
        <v>2148.3633092472151</v>
      </c>
      <c r="AQ146" s="420">
        <f t="shared" si="15"/>
        <v>2071.8898378555141</v>
      </c>
    </row>
    <row r="147" spans="1:43" s="10" customFormat="1" ht="14.4" x14ac:dyDescent="0.3">
      <c r="A147" s="251">
        <v>440</v>
      </c>
      <c r="B147" s="349" t="s">
        <v>146</v>
      </c>
      <c r="C147" s="360">
        <v>5622</v>
      </c>
      <c r="D147" s="350"/>
      <c r="E147" s="427">
        <v>13141088.808887823</v>
      </c>
      <c r="F147" s="370">
        <v>12838238.869624421</v>
      </c>
      <c r="G147" s="409">
        <v>12408482.536849203</v>
      </c>
      <c r="H147" s="360"/>
      <c r="I147" s="432">
        <v>-1442256.3873326301</v>
      </c>
      <c r="J147" s="370">
        <v>-924442.0448397306</v>
      </c>
      <c r="K147" s="409">
        <v>-928259.39989953476</v>
      </c>
      <c r="L147" s="371"/>
      <c r="M147" s="432">
        <v>-1459792.5278839981</v>
      </c>
      <c r="N147" s="370">
        <v>-1123602.0771663128</v>
      </c>
      <c r="O147" s="409">
        <v>-1123602.0771663128</v>
      </c>
      <c r="P147" s="371"/>
      <c r="Q147" s="436">
        <v>741963.83884445217</v>
      </c>
      <c r="R147" s="370">
        <v>762832.6607135837</v>
      </c>
      <c r="S147" s="409">
        <v>698478.05815824727</v>
      </c>
      <c r="T147" s="371"/>
      <c r="U147" s="439">
        <v>10981003.732515648</v>
      </c>
      <c r="V147" s="370">
        <v>11553027.408331962</v>
      </c>
      <c r="W147" s="409">
        <v>11055099.117941601</v>
      </c>
      <c r="X147" s="333"/>
      <c r="Y147" s="444">
        <f t="shared" si="16"/>
        <v>2337.4402007982608</v>
      </c>
      <c r="Z147" s="378">
        <f t="shared" si="16"/>
        <v>2283.5714816123127</v>
      </c>
      <c r="AA147" s="415">
        <f t="shared" si="16"/>
        <v>2207.1295867750273</v>
      </c>
      <c r="AB147" s="379"/>
      <c r="AC147" s="451">
        <f t="shared" si="17"/>
        <v>-256.53795576887762</v>
      </c>
      <c r="AD147" s="378">
        <f t="shared" si="17"/>
        <v>-164.43294998927973</v>
      </c>
      <c r="AE147" s="415">
        <f t="shared" si="17"/>
        <v>-165.11195302375219</v>
      </c>
      <c r="AF147" s="379"/>
      <c r="AG147" s="451">
        <f t="shared" si="18"/>
        <v>-259.65715544005661</v>
      </c>
      <c r="AH147" s="378">
        <f t="shared" si="18"/>
        <v>-199.85807135651243</v>
      </c>
      <c r="AI147" s="415">
        <f t="shared" si="18"/>
        <v>-199.85807135651243</v>
      </c>
      <c r="AJ147" s="379"/>
      <c r="AK147" s="451">
        <f t="shared" si="19"/>
        <v>131.97506916479048</v>
      </c>
      <c r="AL147" s="378">
        <f t="shared" si="19"/>
        <v>135.68706167086157</v>
      </c>
      <c r="AM147" s="415">
        <f t="shared" si="19"/>
        <v>124.24013841306426</v>
      </c>
      <c r="AN147" s="379"/>
      <c r="AO147" s="455">
        <f t="shared" si="15"/>
        <v>1953.2201587541174</v>
      </c>
      <c r="AP147" s="380">
        <f t="shared" si="15"/>
        <v>2054.9675219373821</v>
      </c>
      <c r="AQ147" s="420">
        <f t="shared" si="15"/>
        <v>1966.3997008078265</v>
      </c>
    </row>
    <row r="148" spans="1:43" s="10" customFormat="1" ht="14.4" x14ac:dyDescent="0.3">
      <c r="A148" s="251">
        <v>441</v>
      </c>
      <c r="B148" s="349" t="s">
        <v>147</v>
      </c>
      <c r="C148" s="360">
        <v>4473</v>
      </c>
      <c r="D148" s="350"/>
      <c r="E148" s="427">
        <v>1031659.977982284</v>
      </c>
      <c r="F148" s="370">
        <v>962570.17664035514</v>
      </c>
      <c r="G148" s="409">
        <v>1024585.366789962</v>
      </c>
      <c r="H148" s="360"/>
      <c r="I148" s="432">
        <v>-697332.71486114571</v>
      </c>
      <c r="J148" s="370">
        <v>-275067.38311975379</v>
      </c>
      <c r="K148" s="409">
        <v>-278201.14604651387</v>
      </c>
      <c r="L148" s="371"/>
      <c r="M148" s="432">
        <v>-206117.57267791688</v>
      </c>
      <c r="N148" s="370">
        <v>95003.266209834881</v>
      </c>
      <c r="O148" s="409">
        <v>95003.266209834881</v>
      </c>
      <c r="P148" s="371"/>
      <c r="Q148" s="436">
        <v>867619.4905997155</v>
      </c>
      <c r="R148" s="370">
        <v>919976.65668187966</v>
      </c>
      <c r="S148" s="409">
        <v>825037.30738236359</v>
      </c>
      <c r="T148" s="371"/>
      <c r="U148" s="439">
        <v>995829.18104293698</v>
      </c>
      <c r="V148" s="370">
        <v>1702482.7164123158</v>
      </c>
      <c r="W148" s="409">
        <v>1666424.7943356466</v>
      </c>
      <c r="X148" s="333"/>
      <c r="Y148" s="444">
        <f t="shared" si="16"/>
        <v>230.64162262067606</v>
      </c>
      <c r="Z148" s="378">
        <f t="shared" si="16"/>
        <v>215.19565764371902</v>
      </c>
      <c r="AA148" s="415">
        <f t="shared" si="16"/>
        <v>229.05999704671632</v>
      </c>
      <c r="AB148" s="379"/>
      <c r="AC148" s="451">
        <f t="shared" si="17"/>
        <v>-155.89821481358052</v>
      </c>
      <c r="AD148" s="378">
        <f t="shared" si="17"/>
        <v>-61.49505547054634</v>
      </c>
      <c r="AE148" s="415">
        <f t="shared" si="17"/>
        <v>-62.195650804049599</v>
      </c>
      <c r="AF148" s="379"/>
      <c r="AG148" s="451">
        <f t="shared" si="18"/>
        <v>-46.080387363719403</v>
      </c>
      <c r="AH148" s="378">
        <f t="shared" si="18"/>
        <v>21.239272570944529</v>
      </c>
      <c r="AI148" s="415">
        <f t="shared" si="18"/>
        <v>21.239272570944529</v>
      </c>
      <c r="AJ148" s="379"/>
      <c r="AK148" s="451">
        <f t="shared" si="19"/>
        <v>193.96814008489056</v>
      </c>
      <c r="AL148" s="378">
        <f t="shared" si="19"/>
        <v>205.67329682134579</v>
      </c>
      <c r="AM148" s="415">
        <f t="shared" si="19"/>
        <v>184.44831374521877</v>
      </c>
      <c r="AN148" s="379"/>
      <c r="AO148" s="455">
        <f t="shared" si="15"/>
        <v>222.63116052826672</v>
      </c>
      <c r="AP148" s="380">
        <f t="shared" si="15"/>
        <v>380.61317156546295</v>
      </c>
      <c r="AQ148" s="420">
        <f t="shared" si="15"/>
        <v>372.55193255883</v>
      </c>
    </row>
    <row r="149" spans="1:43" s="10" customFormat="1" ht="14.4" x14ac:dyDescent="0.3">
      <c r="A149" s="251">
        <v>444</v>
      </c>
      <c r="B149" s="349" t="s">
        <v>148</v>
      </c>
      <c r="C149" s="360">
        <v>45988</v>
      </c>
      <c r="D149" s="350"/>
      <c r="E149" s="427">
        <v>20054484.773603935</v>
      </c>
      <c r="F149" s="370">
        <v>16475013.427016448</v>
      </c>
      <c r="G149" s="409">
        <v>18898584.250639156</v>
      </c>
      <c r="H149" s="360"/>
      <c r="I149" s="432">
        <v>1171327.8780792272</v>
      </c>
      <c r="J149" s="370">
        <v>1574809.4053016377</v>
      </c>
      <c r="K149" s="409">
        <v>1543157.2270807899</v>
      </c>
      <c r="L149" s="371"/>
      <c r="M149" s="432">
        <v>3578678.4287187983</v>
      </c>
      <c r="N149" s="370">
        <v>4082518.8767012241</v>
      </c>
      <c r="O149" s="409">
        <v>4082518.8767012241</v>
      </c>
      <c r="P149" s="371"/>
      <c r="Q149" s="436">
        <v>6792359.6021953076</v>
      </c>
      <c r="R149" s="370">
        <v>6888235.7273909021</v>
      </c>
      <c r="S149" s="409">
        <v>6240548.3782631662</v>
      </c>
      <c r="T149" s="371"/>
      <c r="U149" s="439">
        <v>31596850.682597268</v>
      </c>
      <c r="V149" s="370">
        <v>29020577.436410211</v>
      </c>
      <c r="W149" s="409">
        <v>30764808.732684337</v>
      </c>
      <c r="X149" s="333"/>
      <c r="Y149" s="444">
        <f t="shared" si="16"/>
        <v>436.08082050978373</v>
      </c>
      <c r="Z149" s="378">
        <f t="shared" si="16"/>
        <v>358.24592126242601</v>
      </c>
      <c r="AA149" s="415">
        <f t="shared" si="16"/>
        <v>410.94599135946675</v>
      </c>
      <c r="AB149" s="379"/>
      <c r="AC149" s="451">
        <f t="shared" si="17"/>
        <v>25.470293947969626</v>
      </c>
      <c r="AD149" s="378">
        <f t="shared" si="17"/>
        <v>34.24392026836648</v>
      </c>
      <c r="AE149" s="415">
        <f t="shared" si="17"/>
        <v>33.555649888683782</v>
      </c>
      <c r="AF149" s="379"/>
      <c r="AG149" s="451">
        <f t="shared" si="18"/>
        <v>77.817657404514179</v>
      </c>
      <c r="AH149" s="378">
        <f t="shared" si="18"/>
        <v>88.773568685335832</v>
      </c>
      <c r="AI149" s="415">
        <f t="shared" si="18"/>
        <v>88.773568685335832</v>
      </c>
      <c r="AJ149" s="379"/>
      <c r="AK149" s="451">
        <f t="shared" si="19"/>
        <v>147.69852140113306</v>
      </c>
      <c r="AL149" s="378">
        <f t="shared" si="19"/>
        <v>149.78332885515573</v>
      </c>
      <c r="AM149" s="415">
        <f t="shared" si="19"/>
        <v>135.69949504790742</v>
      </c>
      <c r="AN149" s="379"/>
      <c r="AO149" s="455">
        <f t="shared" si="15"/>
        <v>687.06729326340064</v>
      </c>
      <c r="AP149" s="380">
        <f t="shared" si="15"/>
        <v>631.04673907128404</v>
      </c>
      <c r="AQ149" s="420">
        <f t="shared" si="15"/>
        <v>668.97470498139376</v>
      </c>
    </row>
    <row r="150" spans="1:43" s="10" customFormat="1" ht="14.4" x14ac:dyDescent="0.3">
      <c r="A150" s="251">
        <v>445</v>
      </c>
      <c r="B150" s="349" t="s">
        <v>149</v>
      </c>
      <c r="C150" s="360">
        <v>15086</v>
      </c>
      <c r="D150" s="350"/>
      <c r="E150" s="427">
        <v>11637819.223284665</v>
      </c>
      <c r="F150" s="370">
        <v>12019646.443668146</v>
      </c>
      <c r="G150" s="409">
        <v>12006278.886584586</v>
      </c>
      <c r="H150" s="360"/>
      <c r="I150" s="432">
        <v>-3595387.0761203538</v>
      </c>
      <c r="J150" s="370">
        <v>-3628091.4583028918</v>
      </c>
      <c r="K150" s="409">
        <v>-3638510.8923792094</v>
      </c>
      <c r="L150" s="371"/>
      <c r="M150" s="432">
        <v>-352873.74417103775</v>
      </c>
      <c r="N150" s="370">
        <v>-282518.85009673849</v>
      </c>
      <c r="O150" s="409">
        <v>-282518.85009673849</v>
      </c>
      <c r="P150" s="371"/>
      <c r="Q150" s="436">
        <v>2077241.7311711833</v>
      </c>
      <c r="R150" s="370">
        <v>2200089.7000806965</v>
      </c>
      <c r="S150" s="409">
        <v>1975520.7882978497</v>
      </c>
      <c r="T150" s="371"/>
      <c r="U150" s="439">
        <v>9766800.1341644563</v>
      </c>
      <c r="V150" s="370">
        <v>10309125.835349211</v>
      </c>
      <c r="W150" s="409">
        <v>10060769.932406487</v>
      </c>
      <c r="X150" s="333"/>
      <c r="Y150" s="444">
        <f t="shared" si="16"/>
        <v>771.43173957872636</v>
      </c>
      <c r="Z150" s="378">
        <f t="shared" si="16"/>
        <v>796.74177672465498</v>
      </c>
      <c r="AA150" s="415">
        <f t="shared" si="16"/>
        <v>795.85568650302173</v>
      </c>
      <c r="AB150" s="379"/>
      <c r="AC150" s="451">
        <f t="shared" si="17"/>
        <v>-238.32606894606613</v>
      </c>
      <c r="AD150" s="378">
        <f t="shared" si="17"/>
        <v>-240.49393201000211</v>
      </c>
      <c r="AE150" s="415">
        <f t="shared" si="17"/>
        <v>-241.18460111223715</v>
      </c>
      <c r="AF150" s="379"/>
      <c r="AG150" s="451">
        <f t="shared" si="18"/>
        <v>-23.390808973288994</v>
      </c>
      <c r="AH150" s="378">
        <f t="shared" si="18"/>
        <v>-18.727220608295006</v>
      </c>
      <c r="AI150" s="415">
        <f t="shared" si="18"/>
        <v>-18.727220608295006</v>
      </c>
      <c r="AJ150" s="379"/>
      <c r="AK150" s="451">
        <f t="shared" si="19"/>
        <v>137.69334026058488</v>
      </c>
      <c r="AL150" s="378">
        <f t="shared" si="19"/>
        <v>145.83651730615779</v>
      </c>
      <c r="AM150" s="415">
        <f t="shared" si="19"/>
        <v>130.95060243257655</v>
      </c>
      <c r="AN150" s="379"/>
      <c r="AO150" s="455">
        <f t="shared" si="15"/>
        <v>647.40820191995601</v>
      </c>
      <c r="AP150" s="380">
        <f t="shared" si="15"/>
        <v>683.35714141251572</v>
      </c>
      <c r="AQ150" s="420">
        <f t="shared" si="15"/>
        <v>666.89446721506613</v>
      </c>
    </row>
    <row r="151" spans="1:43" s="10" customFormat="1" ht="14.4" x14ac:dyDescent="0.3">
      <c r="A151" s="251">
        <v>475</v>
      </c>
      <c r="B151" s="349" t="s">
        <v>150</v>
      </c>
      <c r="C151" s="360">
        <v>5487</v>
      </c>
      <c r="D151" s="350"/>
      <c r="E151" s="427">
        <v>6788365.8114920491</v>
      </c>
      <c r="F151" s="370">
        <v>7040170.3887562277</v>
      </c>
      <c r="G151" s="409">
        <v>6686826.0078390902</v>
      </c>
      <c r="H151" s="360"/>
      <c r="I151" s="432">
        <v>-1075341.3521216339</v>
      </c>
      <c r="J151" s="370">
        <v>-792969.19158085727</v>
      </c>
      <c r="K151" s="409">
        <v>-796729.29321276769</v>
      </c>
      <c r="L151" s="371"/>
      <c r="M151" s="432">
        <v>-845857.59370972891</v>
      </c>
      <c r="N151" s="370">
        <v>-646874.32352257986</v>
      </c>
      <c r="O151" s="409">
        <v>-646874.32352257986</v>
      </c>
      <c r="P151" s="371"/>
      <c r="Q151" s="436">
        <v>1092302.0901408978</v>
      </c>
      <c r="R151" s="370">
        <v>1120721.173031067</v>
      </c>
      <c r="S151" s="409">
        <v>1025580.7399374796</v>
      </c>
      <c r="T151" s="371"/>
      <c r="U151" s="439">
        <v>5959468.9558015848</v>
      </c>
      <c r="V151" s="370">
        <v>6721048.0466838581</v>
      </c>
      <c r="W151" s="409">
        <v>6268803.1310412223</v>
      </c>
      <c r="X151" s="333"/>
      <c r="Y151" s="444">
        <f t="shared" si="16"/>
        <v>1237.1725554022323</v>
      </c>
      <c r="Z151" s="378">
        <f t="shared" si="16"/>
        <v>1283.063675734687</v>
      </c>
      <c r="AA151" s="415">
        <f t="shared" si="16"/>
        <v>1218.6670325932369</v>
      </c>
      <c r="AB151" s="379"/>
      <c r="AC151" s="451">
        <f t="shared" si="17"/>
        <v>-195.97983454011919</v>
      </c>
      <c r="AD151" s="378">
        <f t="shared" si="17"/>
        <v>-144.51780418823716</v>
      </c>
      <c r="AE151" s="415">
        <f t="shared" si="17"/>
        <v>-145.20307877032397</v>
      </c>
      <c r="AF151" s="379"/>
      <c r="AG151" s="451">
        <f t="shared" si="18"/>
        <v>-154.15666005280278</v>
      </c>
      <c r="AH151" s="378">
        <f t="shared" si="18"/>
        <v>-117.89216758202659</v>
      </c>
      <c r="AI151" s="415">
        <f t="shared" si="18"/>
        <v>-117.89216758202659</v>
      </c>
      <c r="AJ151" s="379"/>
      <c r="AK151" s="451">
        <f t="shared" si="19"/>
        <v>199.07091127043881</v>
      </c>
      <c r="AL151" s="378">
        <f t="shared" si="19"/>
        <v>204.25025934592071</v>
      </c>
      <c r="AM151" s="415">
        <f t="shared" si="19"/>
        <v>186.91101511526875</v>
      </c>
      <c r="AN151" s="379"/>
      <c r="AO151" s="455">
        <f t="shared" si="15"/>
        <v>1086.1069720797493</v>
      </c>
      <c r="AP151" s="380">
        <f t="shared" si="15"/>
        <v>1224.9039633103441</v>
      </c>
      <c r="AQ151" s="420">
        <f t="shared" si="15"/>
        <v>1142.4828013561551</v>
      </c>
    </row>
    <row r="152" spans="1:43" s="10" customFormat="1" ht="14.4" x14ac:dyDescent="0.3">
      <c r="A152" s="251">
        <v>480</v>
      </c>
      <c r="B152" s="349" t="s">
        <v>151</v>
      </c>
      <c r="C152" s="360">
        <v>1990</v>
      </c>
      <c r="D152" s="350"/>
      <c r="E152" s="427">
        <v>1399574.8872445649</v>
      </c>
      <c r="F152" s="370">
        <v>1412321.7651970065</v>
      </c>
      <c r="G152" s="409">
        <v>1287528.1107238641</v>
      </c>
      <c r="H152" s="360"/>
      <c r="I152" s="432">
        <v>257660.50735958465</v>
      </c>
      <c r="J152" s="370">
        <v>665686.9615605463</v>
      </c>
      <c r="K152" s="409">
        <v>664308.05068874499</v>
      </c>
      <c r="L152" s="371"/>
      <c r="M152" s="432">
        <v>72308.580864122079</v>
      </c>
      <c r="N152" s="370">
        <v>351183.39587010915</v>
      </c>
      <c r="O152" s="409">
        <v>351183.39587010915</v>
      </c>
      <c r="P152" s="371"/>
      <c r="Q152" s="436">
        <v>393434.68439251935</v>
      </c>
      <c r="R152" s="370">
        <v>404984.591206413</v>
      </c>
      <c r="S152" s="409">
        <v>371195.7453643803</v>
      </c>
      <c r="T152" s="371"/>
      <c r="U152" s="439">
        <v>2122978.6598607912</v>
      </c>
      <c r="V152" s="370">
        <v>2834176.7138340748</v>
      </c>
      <c r="W152" s="409">
        <v>2674215.3026470989</v>
      </c>
      <c r="X152" s="333"/>
      <c r="Y152" s="444">
        <f t="shared" si="16"/>
        <v>703.30396343947984</v>
      </c>
      <c r="Z152" s="378">
        <f t="shared" si="16"/>
        <v>709.70942974723948</v>
      </c>
      <c r="AA152" s="415">
        <f t="shared" si="16"/>
        <v>646.99905061500704</v>
      </c>
      <c r="AB152" s="379"/>
      <c r="AC152" s="451">
        <f t="shared" si="17"/>
        <v>129.47764188923853</v>
      </c>
      <c r="AD152" s="378">
        <f t="shared" si="17"/>
        <v>334.51606108570166</v>
      </c>
      <c r="AE152" s="415">
        <f t="shared" si="17"/>
        <v>333.82314104962057</v>
      </c>
      <c r="AF152" s="379"/>
      <c r="AG152" s="451">
        <f t="shared" si="18"/>
        <v>36.335970283478431</v>
      </c>
      <c r="AH152" s="378">
        <f t="shared" si="18"/>
        <v>176.47406827643675</v>
      </c>
      <c r="AI152" s="415">
        <f t="shared" si="18"/>
        <v>176.47406827643675</v>
      </c>
      <c r="AJ152" s="379"/>
      <c r="AK152" s="451">
        <f t="shared" si="19"/>
        <v>197.70587155402981</v>
      </c>
      <c r="AL152" s="378">
        <f t="shared" si="19"/>
        <v>203.50984482734322</v>
      </c>
      <c r="AM152" s="415">
        <f t="shared" si="19"/>
        <v>186.53052530873381</v>
      </c>
      <c r="AN152" s="379"/>
      <c r="AO152" s="455">
        <f t="shared" si="15"/>
        <v>1066.8234471662267</v>
      </c>
      <c r="AP152" s="380">
        <f t="shared" si="15"/>
        <v>1424.2094039367209</v>
      </c>
      <c r="AQ152" s="420">
        <f t="shared" si="15"/>
        <v>1343.8267852497984</v>
      </c>
    </row>
    <row r="153" spans="1:43" s="10" customFormat="1" ht="14.4" x14ac:dyDescent="0.3">
      <c r="A153" s="251">
        <v>481</v>
      </c>
      <c r="B153" s="349" t="s">
        <v>152</v>
      </c>
      <c r="C153" s="360">
        <v>9612</v>
      </c>
      <c r="D153" s="350"/>
      <c r="E153" s="427">
        <v>6697299.0302626165</v>
      </c>
      <c r="F153" s="370">
        <v>5556371.4616897721</v>
      </c>
      <c r="G153" s="409">
        <v>6308215.8197685601</v>
      </c>
      <c r="H153" s="360"/>
      <c r="I153" s="432">
        <v>407115.68446518679</v>
      </c>
      <c r="J153" s="370">
        <v>631878.4327359373</v>
      </c>
      <c r="K153" s="409">
        <v>625295.66812883376</v>
      </c>
      <c r="L153" s="371"/>
      <c r="M153" s="432">
        <v>182330.87402769257</v>
      </c>
      <c r="N153" s="370">
        <v>406584.75465808966</v>
      </c>
      <c r="O153" s="409">
        <v>406584.75465808966</v>
      </c>
      <c r="P153" s="371"/>
      <c r="Q153" s="436">
        <v>1226281.1846537383</v>
      </c>
      <c r="R153" s="370">
        <v>1244963.3531784774</v>
      </c>
      <c r="S153" s="409">
        <v>1123149.2513867216</v>
      </c>
      <c r="T153" s="371"/>
      <c r="U153" s="439">
        <v>8513026.7734092344</v>
      </c>
      <c r="V153" s="370">
        <v>7839798.0022622766</v>
      </c>
      <c r="W153" s="409">
        <v>8463245.4939422049</v>
      </c>
      <c r="X153" s="333"/>
      <c r="Y153" s="444">
        <f t="shared" si="16"/>
        <v>696.76436020210326</v>
      </c>
      <c r="Z153" s="378">
        <f t="shared" si="16"/>
        <v>578.06611128690929</v>
      </c>
      <c r="AA153" s="415">
        <f t="shared" si="16"/>
        <v>656.28545773705366</v>
      </c>
      <c r="AB153" s="379"/>
      <c r="AC153" s="451">
        <f t="shared" si="17"/>
        <v>42.354940123302825</v>
      </c>
      <c r="AD153" s="378">
        <f t="shared" si="17"/>
        <v>65.738496955465806</v>
      </c>
      <c r="AE153" s="415">
        <f t="shared" si="17"/>
        <v>65.053648369624824</v>
      </c>
      <c r="AF153" s="379"/>
      <c r="AG153" s="451">
        <f t="shared" si="18"/>
        <v>18.969088017862315</v>
      </c>
      <c r="AH153" s="378">
        <f t="shared" si="18"/>
        <v>42.29970398024237</v>
      </c>
      <c r="AI153" s="415">
        <f t="shared" si="18"/>
        <v>42.29970398024237</v>
      </c>
      <c r="AJ153" s="379"/>
      <c r="AK153" s="451">
        <f t="shared" si="19"/>
        <v>127.57815071303978</v>
      </c>
      <c r="AL153" s="378">
        <f t="shared" si="19"/>
        <v>129.52178039726149</v>
      </c>
      <c r="AM153" s="415">
        <f t="shared" si="19"/>
        <v>116.8486528700293</v>
      </c>
      <c r="AN153" s="379"/>
      <c r="AO153" s="455">
        <f t="shared" ref="AO153:AQ216" si="20">U153/$C153</f>
        <v>885.66653905630824</v>
      </c>
      <c r="AP153" s="380">
        <f t="shared" si="20"/>
        <v>815.62609261987893</v>
      </c>
      <c r="AQ153" s="420">
        <f t="shared" si="20"/>
        <v>880.48746295695014</v>
      </c>
    </row>
    <row r="154" spans="1:43" s="10" customFormat="1" ht="14.4" x14ac:dyDescent="0.3">
      <c r="A154" s="251">
        <v>483</v>
      </c>
      <c r="B154" s="349" t="s">
        <v>153</v>
      </c>
      <c r="C154" s="360">
        <v>1076</v>
      </c>
      <c r="D154" s="350"/>
      <c r="E154" s="427">
        <v>2103202.7809763909</v>
      </c>
      <c r="F154" s="370">
        <v>2123440.4666414578</v>
      </c>
      <c r="G154" s="409">
        <v>2109735.7350379541</v>
      </c>
      <c r="H154" s="360"/>
      <c r="I154" s="432">
        <v>-35920.452803307897</v>
      </c>
      <c r="J154" s="370">
        <v>-83450.544951025993</v>
      </c>
      <c r="K154" s="409">
        <v>-84194.149713308041</v>
      </c>
      <c r="L154" s="371"/>
      <c r="M154" s="432">
        <v>-169596.44241376835</v>
      </c>
      <c r="N154" s="370">
        <v>-203798.12719531247</v>
      </c>
      <c r="O154" s="409">
        <v>-203798.12719531247</v>
      </c>
      <c r="P154" s="371"/>
      <c r="Q154" s="436">
        <v>223998.96008818748</v>
      </c>
      <c r="R154" s="370">
        <v>235177.98753753264</v>
      </c>
      <c r="S154" s="409">
        <v>212972.15075146157</v>
      </c>
      <c r="T154" s="371"/>
      <c r="U154" s="439">
        <v>2121684.8458475024</v>
      </c>
      <c r="V154" s="370">
        <v>2071369.7820326521</v>
      </c>
      <c r="W154" s="409">
        <v>2034715.6088807951</v>
      </c>
      <c r="X154" s="333"/>
      <c r="Y154" s="444">
        <f t="shared" si="16"/>
        <v>1954.6494246992481</v>
      </c>
      <c r="Z154" s="378">
        <f t="shared" si="16"/>
        <v>1973.4576827522842</v>
      </c>
      <c r="AA154" s="415">
        <f t="shared" si="16"/>
        <v>1960.7209433438234</v>
      </c>
      <c r="AB154" s="379"/>
      <c r="AC154" s="451">
        <f t="shared" si="17"/>
        <v>-33.38332044917091</v>
      </c>
      <c r="AD154" s="378">
        <f t="shared" si="17"/>
        <v>-77.556268541845725</v>
      </c>
      <c r="AE154" s="415">
        <f t="shared" si="17"/>
        <v>-78.247351034672903</v>
      </c>
      <c r="AF154" s="379"/>
      <c r="AG154" s="451">
        <f t="shared" si="18"/>
        <v>-157.61751153695943</v>
      </c>
      <c r="AH154" s="378">
        <f t="shared" si="18"/>
        <v>-189.403463936164</v>
      </c>
      <c r="AI154" s="415">
        <f t="shared" si="18"/>
        <v>-189.403463936164</v>
      </c>
      <c r="AJ154" s="379"/>
      <c r="AK154" s="451">
        <f t="shared" si="19"/>
        <v>208.17747220091772</v>
      </c>
      <c r="AL154" s="378">
        <f t="shared" si="19"/>
        <v>218.56690291592253</v>
      </c>
      <c r="AM154" s="415">
        <f t="shared" si="19"/>
        <v>197.9295081333286</v>
      </c>
      <c r="AN154" s="379"/>
      <c r="AO154" s="455">
        <f t="shared" si="20"/>
        <v>1971.8260649140357</v>
      </c>
      <c r="AP154" s="380">
        <f t="shared" si="20"/>
        <v>1925.064853190197</v>
      </c>
      <c r="AQ154" s="420">
        <f t="shared" si="20"/>
        <v>1890.999636506315</v>
      </c>
    </row>
    <row r="155" spans="1:43" s="10" customFormat="1" ht="14.4" x14ac:dyDescent="0.3">
      <c r="A155" s="251">
        <v>484</v>
      </c>
      <c r="B155" s="349" t="s">
        <v>154</v>
      </c>
      <c r="C155" s="360">
        <v>3055</v>
      </c>
      <c r="D155" s="350"/>
      <c r="E155" s="427">
        <v>827762.0572068746</v>
      </c>
      <c r="F155" s="370">
        <v>794759.23153548071</v>
      </c>
      <c r="G155" s="409">
        <v>1019343.2246743508</v>
      </c>
      <c r="H155" s="360"/>
      <c r="I155" s="432">
        <v>-218105.52122042701</v>
      </c>
      <c r="J155" s="370">
        <v>-617800.62101077079</v>
      </c>
      <c r="K155" s="409">
        <v>-619915.54884115735</v>
      </c>
      <c r="L155" s="371"/>
      <c r="M155" s="432">
        <v>227664.40924612511</v>
      </c>
      <c r="N155" s="370">
        <v>-42552.2195581306</v>
      </c>
      <c r="O155" s="409">
        <v>-42552.2195581306</v>
      </c>
      <c r="P155" s="371"/>
      <c r="Q155" s="436">
        <v>567884.41845139652</v>
      </c>
      <c r="R155" s="370">
        <v>615229.25198804843</v>
      </c>
      <c r="S155" s="409">
        <v>545849.98030697694</v>
      </c>
      <c r="T155" s="371"/>
      <c r="U155" s="439">
        <v>1405205.3636839692</v>
      </c>
      <c r="V155" s="370">
        <v>749635.64295462763</v>
      </c>
      <c r="W155" s="409">
        <v>902725.43658203981</v>
      </c>
      <c r="X155" s="333"/>
      <c r="Y155" s="444">
        <f t="shared" si="16"/>
        <v>270.95321021501621</v>
      </c>
      <c r="Z155" s="378">
        <f t="shared" si="16"/>
        <v>260.15032128820974</v>
      </c>
      <c r="AA155" s="415">
        <f t="shared" si="16"/>
        <v>333.66390333039305</v>
      </c>
      <c r="AB155" s="379"/>
      <c r="AC155" s="451">
        <f t="shared" si="17"/>
        <v>-71.392969302922097</v>
      </c>
      <c r="AD155" s="378">
        <f t="shared" si="17"/>
        <v>-202.2260625239839</v>
      </c>
      <c r="AE155" s="415">
        <f t="shared" si="17"/>
        <v>-202.91834659285018</v>
      </c>
      <c r="AF155" s="379"/>
      <c r="AG155" s="451">
        <f t="shared" si="18"/>
        <v>74.521901553559772</v>
      </c>
      <c r="AH155" s="378">
        <f t="shared" si="18"/>
        <v>-13.92871343964995</v>
      </c>
      <c r="AI155" s="415">
        <f t="shared" si="18"/>
        <v>-13.92871343964995</v>
      </c>
      <c r="AJ155" s="379"/>
      <c r="AK155" s="451">
        <f t="shared" si="19"/>
        <v>185.88688001682374</v>
      </c>
      <c r="AL155" s="378">
        <f t="shared" si="19"/>
        <v>201.38437053618605</v>
      </c>
      <c r="AM155" s="415">
        <f t="shared" si="19"/>
        <v>178.67429797282387</v>
      </c>
      <c r="AN155" s="379"/>
      <c r="AO155" s="455">
        <f t="shared" si="20"/>
        <v>459.96902248247767</v>
      </c>
      <c r="AP155" s="380">
        <f t="shared" si="20"/>
        <v>245.37991586076191</v>
      </c>
      <c r="AQ155" s="420">
        <f t="shared" si="20"/>
        <v>295.49114127071681</v>
      </c>
    </row>
    <row r="156" spans="1:43" s="10" customFormat="1" ht="14.4" x14ac:dyDescent="0.3">
      <c r="A156" s="251">
        <v>489</v>
      </c>
      <c r="B156" s="349" t="s">
        <v>155</v>
      </c>
      <c r="C156" s="360">
        <v>1835</v>
      </c>
      <c r="D156" s="350"/>
      <c r="E156" s="427">
        <v>858946.93013303704</v>
      </c>
      <c r="F156" s="370">
        <v>852481.30149309186</v>
      </c>
      <c r="G156" s="409">
        <v>880010.95021439798</v>
      </c>
      <c r="H156" s="360"/>
      <c r="I156" s="432">
        <v>687365.11781107401</v>
      </c>
      <c r="J156" s="370">
        <v>1341764.2323462542</v>
      </c>
      <c r="K156" s="409">
        <v>1340475.6853184779</v>
      </c>
      <c r="L156" s="371"/>
      <c r="M156" s="432">
        <v>400664.69899798319</v>
      </c>
      <c r="N156" s="370">
        <v>849395.94002314762</v>
      </c>
      <c r="O156" s="409">
        <v>849395.94002314762</v>
      </c>
      <c r="P156" s="371"/>
      <c r="Q156" s="436">
        <v>406497.37762876862</v>
      </c>
      <c r="R156" s="370">
        <v>432286.35086899868</v>
      </c>
      <c r="S156" s="409">
        <v>389666.68283047911</v>
      </c>
      <c r="T156" s="371"/>
      <c r="U156" s="439">
        <v>2353474.1245708629</v>
      </c>
      <c r="V156" s="370">
        <v>3475927.8247314924</v>
      </c>
      <c r="W156" s="409">
        <v>3459549.2583865025</v>
      </c>
      <c r="X156" s="333"/>
      <c r="Y156" s="444">
        <f t="shared" si="16"/>
        <v>468.09097009974772</v>
      </c>
      <c r="Z156" s="378">
        <f t="shared" si="16"/>
        <v>464.56746675372852</v>
      </c>
      <c r="AA156" s="415">
        <f t="shared" si="16"/>
        <v>479.57000011683812</v>
      </c>
      <c r="AB156" s="379"/>
      <c r="AC156" s="451">
        <f t="shared" si="17"/>
        <v>374.5858952648905</v>
      </c>
      <c r="AD156" s="378">
        <f t="shared" si="17"/>
        <v>731.20666612874891</v>
      </c>
      <c r="AE156" s="415">
        <f t="shared" si="17"/>
        <v>730.50446066402071</v>
      </c>
      <c r="AF156" s="379"/>
      <c r="AG156" s="451">
        <f t="shared" si="18"/>
        <v>218.34588501252489</v>
      </c>
      <c r="AH156" s="378">
        <f t="shared" si="18"/>
        <v>462.88607085730115</v>
      </c>
      <c r="AI156" s="415">
        <f t="shared" si="18"/>
        <v>462.88607085730115</v>
      </c>
      <c r="AJ156" s="379"/>
      <c r="AK156" s="451">
        <f t="shared" si="19"/>
        <v>221.52445647344339</v>
      </c>
      <c r="AL156" s="378">
        <f t="shared" si="19"/>
        <v>235.57839284414098</v>
      </c>
      <c r="AM156" s="415">
        <f t="shared" si="19"/>
        <v>212.35241571143277</v>
      </c>
      <c r="AN156" s="379"/>
      <c r="AO156" s="455">
        <f t="shared" si="20"/>
        <v>1282.5472068506065</v>
      </c>
      <c r="AP156" s="380">
        <f t="shared" si="20"/>
        <v>1894.2385965839196</v>
      </c>
      <c r="AQ156" s="420">
        <f t="shared" si="20"/>
        <v>1885.3129473495926</v>
      </c>
    </row>
    <row r="157" spans="1:43" s="10" customFormat="1" ht="14.4" x14ac:dyDescent="0.3">
      <c r="A157" s="251">
        <v>491</v>
      </c>
      <c r="B157" s="349" t="s">
        <v>156</v>
      </c>
      <c r="C157" s="360">
        <v>52122</v>
      </c>
      <c r="D157" s="350"/>
      <c r="E157" s="427">
        <v>14867288.354276441</v>
      </c>
      <c r="F157" s="370">
        <v>15733858.040410578</v>
      </c>
      <c r="G157" s="409">
        <v>15965571.498147661</v>
      </c>
      <c r="H157" s="360"/>
      <c r="I157" s="432">
        <v>-8898038.5160374753</v>
      </c>
      <c r="J157" s="370">
        <v>-8881485.347462602</v>
      </c>
      <c r="K157" s="409">
        <v>-8917757.1185341012</v>
      </c>
      <c r="L157" s="371"/>
      <c r="M157" s="432">
        <v>-3441371.5069824778</v>
      </c>
      <c r="N157" s="370">
        <v>-3327162.4027860933</v>
      </c>
      <c r="O157" s="409">
        <v>-3327162.4027860933</v>
      </c>
      <c r="P157" s="371"/>
      <c r="Q157" s="436">
        <v>8558838.7241685335</v>
      </c>
      <c r="R157" s="370">
        <v>9221293.3399045393</v>
      </c>
      <c r="S157" s="409">
        <v>8184290.3575549163</v>
      </c>
      <c r="T157" s="371"/>
      <c r="U157" s="439">
        <v>11086717.055425022</v>
      </c>
      <c r="V157" s="370">
        <v>12746503.630066421</v>
      </c>
      <c r="W157" s="409">
        <v>11904942.334382383</v>
      </c>
      <c r="X157" s="333"/>
      <c r="Y157" s="444">
        <f t="shared" si="16"/>
        <v>285.24017409685814</v>
      </c>
      <c r="Z157" s="378">
        <f t="shared" si="16"/>
        <v>301.86596908043776</v>
      </c>
      <c r="AA157" s="415">
        <f t="shared" si="16"/>
        <v>306.31156705705195</v>
      </c>
      <c r="AB157" s="379"/>
      <c r="AC157" s="451">
        <f t="shared" si="17"/>
        <v>-170.71560024629667</v>
      </c>
      <c r="AD157" s="378">
        <f t="shared" si="17"/>
        <v>-170.39801518480874</v>
      </c>
      <c r="AE157" s="415">
        <f t="shared" si="17"/>
        <v>-171.09391655220639</v>
      </c>
      <c r="AF157" s="379"/>
      <c r="AG157" s="451">
        <f t="shared" si="18"/>
        <v>-66.025315739658453</v>
      </c>
      <c r="AH157" s="378">
        <f t="shared" si="18"/>
        <v>-63.834127677105506</v>
      </c>
      <c r="AI157" s="415">
        <f t="shared" si="18"/>
        <v>-63.834127677105506</v>
      </c>
      <c r="AJ157" s="379"/>
      <c r="AK157" s="451">
        <f t="shared" si="19"/>
        <v>164.20779563655526</v>
      </c>
      <c r="AL157" s="378">
        <f t="shared" si="19"/>
        <v>176.91748858264339</v>
      </c>
      <c r="AM157" s="415">
        <f t="shared" si="19"/>
        <v>157.02180187933916</v>
      </c>
      <c r="AN157" s="379"/>
      <c r="AO157" s="455">
        <f t="shared" si="20"/>
        <v>212.7070537474583</v>
      </c>
      <c r="AP157" s="380">
        <f t="shared" si="20"/>
        <v>244.55131480116688</v>
      </c>
      <c r="AQ157" s="420">
        <f t="shared" si="20"/>
        <v>228.40532470707922</v>
      </c>
    </row>
    <row r="158" spans="1:43" s="10" customFormat="1" ht="14.4" x14ac:dyDescent="0.3">
      <c r="A158" s="251">
        <v>494</v>
      </c>
      <c r="B158" s="349" t="s">
        <v>157</v>
      </c>
      <c r="C158" s="360">
        <v>8909</v>
      </c>
      <c r="D158" s="350"/>
      <c r="E158" s="427">
        <v>13060718.504037501</v>
      </c>
      <c r="F158" s="370">
        <v>12283560.800423453</v>
      </c>
      <c r="G158" s="409">
        <v>12886472.947035508</v>
      </c>
      <c r="H158" s="360"/>
      <c r="I158" s="432">
        <v>-1034998.5650999871</v>
      </c>
      <c r="J158" s="370">
        <v>-1342205.1107843798</v>
      </c>
      <c r="K158" s="409">
        <v>-1348346.4031763994</v>
      </c>
      <c r="L158" s="371"/>
      <c r="M158" s="432">
        <v>-1604283.4289201191</v>
      </c>
      <c r="N158" s="370">
        <v>-1766752.2267206667</v>
      </c>
      <c r="O158" s="409">
        <v>-1766752.2267206667</v>
      </c>
      <c r="P158" s="371"/>
      <c r="Q158" s="436">
        <v>1308588.5530612459</v>
      </c>
      <c r="R158" s="370">
        <v>1344418.4532463285</v>
      </c>
      <c r="S158" s="409">
        <v>1198103.4121542191</v>
      </c>
      <c r="T158" s="371"/>
      <c r="U158" s="439">
        <v>11730025.063078642</v>
      </c>
      <c r="V158" s="370">
        <v>10519021.916164735</v>
      </c>
      <c r="W158" s="409">
        <v>10969477.729292661</v>
      </c>
      <c r="X158" s="333"/>
      <c r="Y158" s="444">
        <f t="shared" si="16"/>
        <v>1466.0139750855878</v>
      </c>
      <c r="Z158" s="378">
        <f t="shared" si="16"/>
        <v>1378.7810978138345</v>
      </c>
      <c r="AA158" s="415">
        <f t="shared" si="16"/>
        <v>1446.4556007448095</v>
      </c>
      <c r="AB158" s="379"/>
      <c r="AC158" s="451">
        <f t="shared" si="17"/>
        <v>-116.17449378156775</v>
      </c>
      <c r="AD158" s="378">
        <f t="shared" si="17"/>
        <v>-150.65721301878773</v>
      </c>
      <c r="AE158" s="415">
        <f t="shared" si="17"/>
        <v>-151.34654879070595</v>
      </c>
      <c r="AF158" s="379"/>
      <c r="AG158" s="451">
        <f t="shared" si="18"/>
        <v>-180.07446727131205</v>
      </c>
      <c r="AH158" s="378">
        <f t="shared" si="18"/>
        <v>-198.31094698851351</v>
      </c>
      <c r="AI158" s="415">
        <f t="shared" si="18"/>
        <v>-198.31094698851351</v>
      </c>
      <c r="AJ158" s="379"/>
      <c r="AK158" s="451">
        <f t="shared" si="19"/>
        <v>146.88388742409316</v>
      </c>
      <c r="AL158" s="378">
        <f t="shared" si="19"/>
        <v>150.90565195266905</v>
      </c>
      <c r="AM158" s="415">
        <f t="shared" si="19"/>
        <v>134.48236751085634</v>
      </c>
      <c r="AN158" s="379"/>
      <c r="AO158" s="455">
        <f t="shared" si="20"/>
        <v>1316.6489014568012</v>
      </c>
      <c r="AP158" s="380">
        <f t="shared" si="20"/>
        <v>1180.7185897592026</v>
      </c>
      <c r="AQ158" s="420">
        <f t="shared" si="20"/>
        <v>1231.2804724764464</v>
      </c>
    </row>
    <row r="159" spans="1:43" s="10" customFormat="1" ht="14.4" x14ac:dyDescent="0.3">
      <c r="A159" s="251">
        <v>495</v>
      </c>
      <c r="B159" s="349" t="s">
        <v>158</v>
      </c>
      <c r="C159" s="360">
        <v>1488</v>
      </c>
      <c r="D159" s="350"/>
      <c r="E159" s="427">
        <v>618117.96924112947</v>
      </c>
      <c r="F159" s="370">
        <v>762323.8212281256</v>
      </c>
      <c r="G159" s="409">
        <v>844240.31810206175</v>
      </c>
      <c r="H159" s="360"/>
      <c r="I159" s="432">
        <v>283408.27406115044</v>
      </c>
      <c r="J159" s="370">
        <v>534257.59510399238</v>
      </c>
      <c r="K159" s="409">
        <v>533182.88618039736</v>
      </c>
      <c r="L159" s="371"/>
      <c r="M159" s="432">
        <v>224918.62696863536</v>
      </c>
      <c r="N159" s="370">
        <v>397907.61571398581</v>
      </c>
      <c r="O159" s="409">
        <v>397907.61571398581</v>
      </c>
      <c r="P159" s="371"/>
      <c r="Q159" s="436">
        <v>318999.22537172388</v>
      </c>
      <c r="R159" s="370">
        <v>347257.54015804606</v>
      </c>
      <c r="S159" s="409">
        <v>312383.01316461887</v>
      </c>
      <c r="T159" s="371"/>
      <c r="U159" s="439">
        <v>1445444.0956426393</v>
      </c>
      <c r="V159" s="370">
        <v>2041746.5722041498</v>
      </c>
      <c r="W159" s="409">
        <v>2087713.833161064</v>
      </c>
      <c r="X159" s="333"/>
      <c r="Y159" s="444">
        <f t="shared" si="16"/>
        <v>415.40186104914613</v>
      </c>
      <c r="Z159" s="378">
        <f t="shared" si="16"/>
        <v>512.3143959866436</v>
      </c>
      <c r="AA159" s="415">
        <f t="shared" si="16"/>
        <v>567.36580517611674</v>
      </c>
      <c r="AB159" s="379"/>
      <c r="AC159" s="451">
        <f t="shared" si="17"/>
        <v>190.46254977227852</v>
      </c>
      <c r="AD159" s="378">
        <f t="shared" si="17"/>
        <v>359.0440827311777</v>
      </c>
      <c r="AE159" s="415">
        <f t="shared" si="17"/>
        <v>358.32183211048209</v>
      </c>
      <c r="AF159" s="379"/>
      <c r="AG159" s="451">
        <f t="shared" si="18"/>
        <v>151.15499124236248</v>
      </c>
      <c r="AH159" s="378">
        <f t="shared" si="18"/>
        <v>267.41103206585069</v>
      </c>
      <c r="AI159" s="415">
        <f t="shared" si="18"/>
        <v>267.41103206585069</v>
      </c>
      <c r="AJ159" s="379"/>
      <c r="AK159" s="451">
        <f t="shared" si="19"/>
        <v>214.38119984658863</v>
      </c>
      <c r="AL159" s="378">
        <f t="shared" si="19"/>
        <v>233.37200279438579</v>
      </c>
      <c r="AM159" s="415">
        <f t="shared" si="19"/>
        <v>209.93482067514708</v>
      </c>
      <c r="AN159" s="379"/>
      <c r="AO159" s="455">
        <f t="shared" si="20"/>
        <v>971.40060191037594</v>
      </c>
      <c r="AP159" s="380">
        <f t="shared" si="20"/>
        <v>1372.1415135780576</v>
      </c>
      <c r="AQ159" s="420">
        <f t="shared" si="20"/>
        <v>1403.0334900275968</v>
      </c>
    </row>
    <row r="160" spans="1:43" s="10" customFormat="1" ht="14.4" x14ac:dyDescent="0.3">
      <c r="A160" s="251">
        <v>498</v>
      </c>
      <c r="B160" s="349" t="s">
        <v>159</v>
      </c>
      <c r="C160" s="360">
        <v>2321</v>
      </c>
      <c r="D160" s="350"/>
      <c r="E160" s="427">
        <v>2761189.1789839603</v>
      </c>
      <c r="F160" s="370">
        <v>2755767.8350882023</v>
      </c>
      <c r="G160" s="409">
        <v>2783908.6789778247</v>
      </c>
      <c r="H160" s="360"/>
      <c r="I160" s="432">
        <v>-306629.42781047744</v>
      </c>
      <c r="J160" s="370">
        <v>-583200.9777849504</v>
      </c>
      <c r="K160" s="409">
        <v>-584785.44915690017</v>
      </c>
      <c r="L160" s="371"/>
      <c r="M160" s="432">
        <v>371675.13995040877</v>
      </c>
      <c r="N160" s="370">
        <v>189481.67851835606</v>
      </c>
      <c r="O160" s="409">
        <v>189481.67851835606</v>
      </c>
      <c r="P160" s="371"/>
      <c r="Q160" s="436">
        <v>439528.89818308549</v>
      </c>
      <c r="R160" s="370">
        <v>447711.57330229878</v>
      </c>
      <c r="S160" s="409">
        <v>416070.23378463276</v>
      </c>
      <c r="T160" s="371"/>
      <c r="U160" s="439">
        <v>3265763.7893069768</v>
      </c>
      <c r="V160" s="370">
        <v>2809760.1091239071</v>
      </c>
      <c r="W160" s="409">
        <v>2804675.1421239134</v>
      </c>
      <c r="X160" s="333"/>
      <c r="Y160" s="444">
        <f t="shared" si="16"/>
        <v>1189.6549672485826</v>
      </c>
      <c r="Z160" s="378">
        <f t="shared" si="16"/>
        <v>1187.3191878880664</v>
      </c>
      <c r="AA160" s="415">
        <f t="shared" si="16"/>
        <v>1199.4436359232334</v>
      </c>
      <c r="AB160" s="379"/>
      <c r="AC160" s="451">
        <f t="shared" si="17"/>
        <v>-132.11091245604371</v>
      </c>
      <c r="AD160" s="378">
        <f t="shared" si="17"/>
        <v>-251.27142515508419</v>
      </c>
      <c r="AE160" s="415">
        <f t="shared" si="17"/>
        <v>-251.95409270008625</v>
      </c>
      <c r="AF160" s="379"/>
      <c r="AG160" s="451">
        <f t="shared" si="18"/>
        <v>160.13577766066729</v>
      </c>
      <c r="AH160" s="378">
        <f t="shared" si="18"/>
        <v>81.637948521480425</v>
      </c>
      <c r="AI160" s="415">
        <f t="shared" si="18"/>
        <v>81.637948521480425</v>
      </c>
      <c r="AJ160" s="379"/>
      <c r="AK160" s="451">
        <f t="shared" si="19"/>
        <v>189.37048607629706</v>
      </c>
      <c r="AL160" s="378">
        <f t="shared" si="19"/>
        <v>192.89598160374786</v>
      </c>
      <c r="AM160" s="415">
        <f t="shared" si="19"/>
        <v>179.26334932556344</v>
      </c>
      <c r="AN160" s="379"/>
      <c r="AO160" s="455">
        <f t="shared" si="20"/>
        <v>1407.0503185295031</v>
      </c>
      <c r="AP160" s="380">
        <f t="shared" si="20"/>
        <v>1210.5816928582108</v>
      </c>
      <c r="AQ160" s="420">
        <f t="shared" si="20"/>
        <v>1208.3908410701911</v>
      </c>
    </row>
    <row r="161" spans="1:43" s="10" customFormat="1" ht="14.4" x14ac:dyDescent="0.3">
      <c r="A161" s="251">
        <v>499</v>
      </c>
      <c r="B161" s="349" t="s">
        <v>160</v>
      </c>
      <c r="C161" s="360">
        <v>19536</v>
      </c>
      <c r="D161" s="350"/>
      <c r="E161" s="427">
        <v>19646968.270560954</v>
      </c>
      <c r="F161" s="370">
        <v>19842336.333032452</v>
      </c>
      <c r="G161" s="409">
        <v>19626345.711907804</v>
      </c>
      <c r="H161" s="360"/>
      <c r="I161" s="432">
        <v>2760043.699478507</v>
      </c>
      <c r="J161" s="370">
        <v>2076577.5260815825</v>
      </c>
      <c r="K161" s="409">
        <v>2063158.8401440384</v>
      </c>
      <c r="L161" s="371"/>
      <c r="M161" s="432">
        <v>1103093.5689282147</v>
      </c>
      <c r="N161" s="370">
        <v>789462.25629711663</v>
      </c>
      <c r="O161" s="409">
        <v>789462.25629711663</v>
      </c>
      <c r="P161" s="371"/>
      <c r="Q161" s="436">
        <v>2785268.5131835104</v>
      </c>
      <c r="R161" s="370">
        <v>2874239.0469137328</v>
      </c>
      <c r="S161" s="409">
        <v>2610531.795126739</v>
      </c>
      <c r="T161" s="371"/>
      <c r="U161" s="439">
        <v>26295374.052151188</v>
      </c>
      <c r="V161" s="370">
        <v>25582615.162324879</v>
      </c>
      <c r="W161" s="409">
        <v>25089498.603475697</v>
      </c>
      <c r="X161" s="333"/>
      <c r="Y161" s="444">
        <f t="shared" si="16"/>
        <v>1005.6801940295328</v>
      </c>
      <c r="Z161" s="378">
        <f t="shared" si="16"/>
        <v>1015.6806067277054</v>
      </c>
      <c r="AA161" s="415">
        <f t="shared" si="16"/>
        <v>1004.6245757528565</v>
      </c>
      <c r="AB161" s="379"/>
      <c r="AC161" s="451">
        <f t="shared" si="17"/>
        <v>141.27987814693424</v>
      </c>
      <c r="AD161" s="378">
        <f t="shared" si="17"/>
        <v>106.29491841121941</v>
      </c>
      <c r="AE161" s="415">
        <f t="shared" si="17"/>
        <v>105.60804873792171</v>
      </c>
      <c r="AF161" s="379"/>
      <c r="AG161" s="451">
        <f t="shared" si="18"/>
        <v>56.464658524171519</v>
      </c>
      <c r="AH161" s="378">
        <f t="shared" si="18"/>
        <v>40.41063965484831</v>
      </c>
      <c r="AI161" s="415">
        <f t="shared" si="18"/>
        <v>40.41063965484831</v>
      </c>
      <c r="AJ161" s="379"/>
      <c r="AK161" s="451">
        <f t="shared" si="19"/>
        <v>142.57107458965552</v>
      </c>
      <c r="AL161" s="378">
        <f t="shared" si="19"/>
        <v>147.12525833915504</v>
      </c>
      <c r="AM161" s="415">
        <f t="shared" si="19"/>
        <v>133.62672988977985</v>
      </c>
      <c r="AN161" s="379"/>
      <c r="AO161" s="455">
        <f t="shared" si="20"/>
        <v>1345.9958052902941</v>
      </c>
      <c r="AP161" s="380">
        <f t="shared" si="20"/>
        <v>1309.5114231329278</v>
      </c>
      <c r="AQ161" s="420">
        <f t="shared" si="20"/>
        <v>1284.2699940354064</v>
      </c>
    </row>
    <row r="162" spans="1:43" s="10" customFormat="1" ht="14.4" x14ac:dyDescent="0.3">
      <c r="A162" s="251">
        <v>500</v>
      </c>
      <c r="B162" s="349" t="s">
        <v>161</v>
      </c>
      <c r="C162" s="360">
        <v>10426</v>
      </c>
      <c r="D162" s="350"/>
      <c r="E162" s="427">
        <v>9005003.4660691768</v>
      </c>
      <c r="F162" s="370">
        <v>8013556.6370768659</v>
      </c>
      <c r="G162" s="409">
        <v>8054738.7710880656</v>
      </c>
      <c r="H162" s="360"/>
      <c r="I162" s="432">
        <v>2302703.4720751704</v>
      </c>
      <c r="J162" s="370">
        <v>2259918.9556469065</v>
      </c>
      <c r="K162" s="409">
        <v>2252836.7755964892</v>
      </c>
      <c r="L162" s="371"/>
      <c r="M162" s="432">
        <v>1216849.8994772814</v>
      </c>
      <c r="N162" s="370">
        <v>1278032.6639435713</v>
      </c>
      <c r="O162" s="409">
        <v>1278032.6639435713</v>
      </c>
      <c r="P162" s="371"/>
      <c r="Q162" s="436">
        <v>1001681.5999984578</v>
      </c>
      <c r="R162" s="370">
        <v>1077857.9279460423</v>
      </c>
      <c r="S162" s="409">
        <v>941471.08853210183</v>
      </c>
      <c r="T162" s="371"/>
      <c r="U162" s="439">
        <v>13526238.437620085</v>
      </c>
      <c r="V162" s="370">
        <v>12629366.184613386</v>
      </c>
      <c r="W162" s="409">
        <v>12527079.299160229</v>
      </c>
      <c r="X162" s="333"/>
      <c r="Y162" s="444">
        <f t="shared" si="16"/>
        <v>863.70645176186235</v>
      </c>
      <c r="Z162" s="378">
        <f t="shared" si="16"/>
        <v>768.61276012630594</v>
      </c>
      <c r="AA162" s="415">
        <f t="shared" si="16"/>
        <v>772.56270584002164</v>
      </c>
      <c r="AB162" s="379"/>
      <c r="AC162" s="451">
        <f t="shared" si="17"/>
        <v>220.86164128862174</v>
      </c>
      <c r="AD162" s="378">
        <f t="shared" si="17"/>
        <v>216.7580045700083</v>
      </c>
      <c r="AE162" s="415">
        <f t="shared" si="17"/>
        <v>216.07872392063007</v>
      </c>
      <c r="AF162" s="379"/>
      <c r="AG162" s="451">
        <f t="shared" si="18"/>
        <v>116.71301548794182</v>
      </c>
      <c r="AH162" s="378">
        <f t="shared" si="18"/>
        <v>122.58130289119234</v>
      </c>
      <c r="AI162" s="415">
        <f t="shared" si="18"/>
        <v>122.58130289119234</v>
      </c>
      <c r="AJ162" s="379"/>
      <c r="AK162" s="451">
        <f t="shared" si="19"/>
        <v>96.075350086174737</v>
      </c>
      <c r="AL162" s="378">
        <f t="shared" si="19"/>
        <v>103.38173105179764</v>
      </c>
      <c r="AM162" s="415">
        <f t="shared" si="19"/>
        <v>90.300315416468621</v>
      </c>
      <c r="AN162" s="379"/>
      <c r="AO162" s="455">
        <f t="shared" si="20"/>
        <v>1297.3564586246005</v>
      </c>
      <c r="AP162" s="380">
        <f t="shared" si="20"/>
        <v>1211.3337986393042</v>
      </c>
      <c r="AQ162" s="420">
        <f t="shared" si="20"/>
        <v>1201.5230480683128</v>
      </c>
    </row>
    <row r="163" spans="1:43" s="10" customFormat="1" ht="14.4" x14ac:dyDescent="0.3">
      <c r="A163" s="251">
        <v>503</v>
      </c>
      <c r="B163" s="349" t="s">
        <v>162</v>
      </c>
      <c r="C163" s="360">
        <v>7594</v>
      </c>
      <c r="D163" s="350"/>
      <c r="E163" s="427">
        <v>4587012.7851899341</v>
      </c>
      <c r="F163" s="370">
        <v>3800518.4980852762</v>
      </c>
      <c r="G163" s="409">
        <v>4008285.6357950512</v>
      </c>
      <c r="H163" s="360"/>
      <c r="I163" s="432">
        <v>-709676.63181609509</v>
      </c>
      <c r="J163" s="370">
        <v>-427163.89437663049</v>
      </c>
      <c r="K163" s="409">
        <v>-432437.41794587561</v>
      </c>
      <c r="L163" s="371"/>
      <c r="M163" s="432">
        <v>-894876.0892662257</v>
      </c>
      <c r="N163" s="370">
        <v>-649329.83655015449</v>
      </c>
      <c r="O163" s="409">
        <v>-649329.83655015449</v>
      </c>
      <c r="P163" s="371"/>
      <c r="Q163" s="436">
        <v>1388487.7720409078</v>
      </c>
      <c r="R163" s="370">
        <v>1414123.5355714271</v>
      </c>
      <c r="S163" s="409">
        <v>1279322.6538808923</v>
      </c>
      <c r="T163" s="371"/>
      <c r="U163" s="439">
        <v>4370947.8361485209</v>
      </c>
      <c r="V163" s="370">
        <v>4138148.3027299182</v>
      </c>
      <c r="W163" s="409">
        <v>4205841.035179913</v>
      </c>
      <c r="X163" s="333"/>
      <c r="Y163" s="444">
        <f t="shared" si="16"/>
        <v>604.03118056227731</v>
      </c>
      <c r="Z163" s="378">
        <f t="shared" si="16"/>
        <v>500.46332605810852</v>
      </c>
      <c r="AA163" s="415">
        <f t="shared" si="16"/>
        <v>527.82270684685955</v>
      </c>
      <c r="AB163" s="379"/>
      <c r="AC163" s="451">
        <f t="shared" si="17"/>
        <v>-93.45228230393667</v>
      </c>
      <c r="AD163" s="378">
        <f t="shared" si="17"/>
        <v>-56.250183615568936</v>
      </c>
      <c r="AE163" s="415">
        <f t="shared" si="17"/>
        <v>-56.944616532245931</v>
      </c>
      <c r="AF163" s="379"/>
      <c r="AG163" s="451">
        <f t="shared" si="18"/>
        <v>-117.83988533924489</v>
      </c>
      <c r="AH163" s="378">
        <f t="shared" si="18"/>
        <v>-85.505640841474118</v>
      </c>
      <c r="AI163" s="415">
        <f t="shared" si="18"/>
        <v>-85.505640841474118</v>
      </c>
      <c r="AJ163" s="379"/>
      <c r="AK163" s="451">
        <f t="shared" si="19"/>
        <v>182.8401069319078</v>
      </c>
      <c r="AL163" s="378">
        <f t="shared" si="19"/>
        <v>186.21589881109128</v>
      </c>
      <c r="AM163" s="415">
        <f t="shared" si="19"/>
        <v>168.46492676861897</v>
      </c>
      <c r="AN163" s="379"/>
      <c r="AO163" s="455">
        <f t="shared" si="20"/>
        <v>575.5791198510035</v>
      </c>
      <c r="AP163" s="380">
        <f t="shared" si="20"/>
        <v>544.92340041215675</v>
      </c>
      <c r="AQ163" s="420">
        <f t="shared" si="20"/>
        <v>553.83737624175842</v>
      </c>
    </row>
    <row r="164" spans="1:43" s="10" customFormat="1" ht="14.4" x14ac:dyDescent="0.3">
      <c r="A164" s="251">
        <v>504</v>
      </c>
      <c r="B164" s="349" t="s">
        <v>163</v>
      </c>
      <c r="C164" s="360">
        <v>1816</v>
      </c>
      <c r="D164" s="350"/>
      <c r="E164" s="427">
        <v>1196932.5741182819</v>
      </c>
      <c r="F164" s="370">
        <v>1433293.6525985436</v>
      </c>
      <c r="G164" s="409">
        <v>1380969.9997553807</v>
      </c>
      <c r="H164" s="360"/>
      <c r="I164" s="432">
        <v>-141250.1993991879</v>
      </c>
      <c r="J164" s="370">
        <v>42476.920398777613</v>
      </c>
      <c r="K164" s="409">
        <v>41186.303969993096</v>
      </c>
      <c r="L164" s="371"/>
      <c r="M164" s="432">
        <v>32976.786553983286</v>
      </c>
      <c r="N164" s="370">
        <v>165668.82897868651</v>
      </c>
      <c r="O164" s="409">
        <v>165668.82897868651</v>
      </c>
      <c r="P164" s="371"/>
      <c r="Q164" s="436">
        <v>379710.69621190929</v>
      </c>
      <c r="R164" s="370">
        <v>380959.28566054115</v>
      </c>
      <c r="S164" s="409">
        <v>353425.59147924441</v>
      </c>
      <c r="T164" s="371"/>
      <c r="U164" s="439">
        <v>1468369.8574849865</v>
      </c>
      <c r="V164" s="370">
        <v>2022398.6876365487</v>
      </c>
      <c r="W164" s="409">
        <v>1941250.7241833047</v>
      </c>
      <c r="X164" s="333"/>
      <c r="Y164" s="444">
        <f t="shared" si="16"/>
        <v>659.10384037350332</v>
      </c>
      <c r="Z164" s="378">
        <f t="shared" si="16"/>
        <v>789.25861927232575</v>
      </c>
      <c r="AA164" s="415">
        <f t="shared" si="16"/>
        <v>760.4460351075885</v>
      </c>
      <c r="AB164" s="379"/>
      <c r="AC164" s="451">
        <f t="shared" si="17"/>
        <v>-77.780946805720205</v>
      </c>
      <c r="AD164" s="378">
        <f t="shared" si="17"/>
        <v>23.390374668930402</v>
      </c>
      <c r="AE164" s="415">
        <f t="shared" si="17"/>
        <v>22.679682802859634</v>
      </c>
      <c r="AF164" s="379"/>
      <c r="AG164" s="451">
        <f t="shared" si="18"/>
        <v>18.15902343281018</v>
      </c>
      <c r="AH164" s="378">
        <f t="shared" si="18"/>
        <v>91.227328732756888</v>
      </c>
      <c r="AI164" s="415">
        <f t="shared" si="18"/>
        <v>91.227328732756888</v>
      </c>
      <c r="AJ164" s="379"/>
      <c r="AK164" s="451">
        <f t="shared" si="19"/>
        <v>209.09179306823199</v>
      </c>
      <c r="AL164" s="378">
        <f t="shared" si="19"/>
        <v>209.77934232408654</v>
      </c>
      <c r="AM164" s="415">
        <f t="shared" si="19"/>
        <v>194.61761645332842</v>
      </c>
      <c r="AN164" s="379"/>
      <c r="AO164" s="455">
        <f t="shared" si="20"/>
        <v>808.57371006882522</v>
      </c>
      <c r="AP164" s="380">
        <f t="shared" si="20"/>
        <v>1113.6556649980994</v>
      </c>
      <c r="AQ164" s="420">
        <f t="shared" si="20"/>
        <v>1068.9706630965334</v>
      </c>
    </row>
    <row r="165" spans="1:43" s="10" customFormat="1" ht="14.4" x14ac:dyDescent="0.3">
      <c r="A165" s="251">
        <v>505</v>
      </c>
      <c r="B165" s="349" t="s">
        <v>164</v>
      </c>
      <c r="C165" s="360">
        <v>20837</v>
      </c>
      <c r="D165" s="350"/>
      <c r="E165" s="427">
        <v>15513777.178879105</v>
      </c>
      <c r="F165" s="370">
        <v>14694713.36649349</v>
      </c>
      <c r="G165" s="409">
        <v>14587663.426465971</v>
      </c>
      <c r="H165" s="360"/>
      <c r="I165" s="432">
        <v>-2355276.1845408077</v>
      </c>
      <c r="J165" s="370">
        <v>-2766195.9185126075</v>
      </c>
      <c r="K165" s="409">
        <v>-2780532.0388971232</v>
      </c>
      <c r="L165" s="371"/>
      <c r="M165" s="432">
        <v>-1345832.9120401235</v>
      </c>
      <c r="N165" s="370">
        <v>-1546282.4575765042</v>
      </c>
      <c r="O165" s="409">
        <v>-1546282.4575765042</v>
      </c>
      <c r="P165" s="371"/>
      <c r="Q165" s="436">
        <v>3016089.1845610105</v>
      </c>
      <c r="R165" s="370">
        <v>2992152.0467914268</v>
      </c>
      <c r="S165" s="409">
        <v>2703639.6606888399</v>
      </c>
      <c r="T165" s="371"/>
      <c r="U165" s="439">
        <v>14828757.266859183</v>
      </c>
      <c r="V165" s="370">
        <v>13374387.037195805</v>
      </c>
      <c r="W165" s="409">
        <v>12964488.590681184</v>
      </c>
      <c r="X165" s="333"/>
      <c r="Y165" s="444">
        <f t="shared" si="16"/>
        <v>744.53026725915936</v>
      </c>
      <c r="Z165" s="378">
        <f t="shared" si="16"/>
        <v>705.22212249812787</v>
      </c>
      <c r="AA165" s="415">
        <f t="shared" si="16"/>
        <v>700.08462957556128</v>
      </c>
      <c r="AB165" s="379"/>
      <c r="AC165" s="451">
        <f t="shared" si="17"/>
        <v>-113.03336298607323</v>
      </c>
      <c r="AD165" s="378">
        <f t="shared" si="17"/>
        <v>-132.7540393776747</v>
      </c>
      <c r="AE165" s="415">
        <f t="shared" si="17"/>
        <v>-133.44205206589831</v>
      </c>
      <c r="AF165" s="379"/>
      <c r="AG165" s="451">
        <f t="shared" si="18"/>
        <v>-64.588612182181862</v>
      </c>
      <c r="AH165" s="378">
        <f t="shared" si="18"/>
        <v>-74.20849726815301</v>
      </c>
      <c r="AI165" s="415">
        <f t="shared" si="18"/>
        <v>-74.20849726815301</v>
      </c>
      <c r="AJ165" s="379"/>
      <c r="AK165" s="451">
        <f t="shared" si="19"/>
        <v>144.74680542117437</v>
      </c>
      <c r="AL165" s="378">
        <f t="shared" si="19"/>
        <v>143.5980249935896</v>
      </c>
      <c r="AM165" s="415">
        <f t="shared" si="19"/>
        <v>129.75186738440465</v>
      </c>
      <c r="AN165" s="379"/>
      <c r="AO165" s="455">
        <f t="shared" si="20"/>
        <v>711.65509751207867</v>
      </c>
      <c r="AP165" s="380">
        <f t="shared" si="20"/>
        <v>641.85761084588978</v>
      </c>
      <c r="AQ165" s="420">
        <f t="shared" si="20"/>
        <v>622.18594762591465</v>
      </c>
    </row>
    <row r="166" spans="1:43" s="10" customFormat="1" ht="14.4" x14ac:dyDescent="0.3">
      <c r="A166" s="251">
        <v>507</v>
      </c>
      <c r="B166" s="349" t="s">
        <v>165</v>
      </c>
      <c r="C166" s="360">
        <v>5635</v>
      </c>
      <c r="D166" s="350"/>
      <c r="E166" s="427">
        <v>352448.26710814948</v>
      </c>
      <c r="F166" s="370">
        <v>859154.65756992064</v>
      </c>
      <c r="G166" s="409">
        <v>833924.3764420998</v>
      </c>
      <c r="H166" s="360"/>
      <c r="I166" s="432">
        <v>158252.58510120588</v>
      </c>
      <c r="J166" s="370">
        <v>161505.90721730812</v>
      </c>
      <c r="K166" s="409">
        <v>157590.60050978223</v>
      </c>
      <c r="L166" s="371"/>
      <c r="M166" s="432">
        <v>488550.39193206059</v>
      </c>
      <c r="N166" s="370">
        <v>502838.04578195175</v>
      </c>
      <c r="O166" s="409">
        <v>502838.04578195175</v>
      </c>
      <c r="P166" s="371"/>
      <c r="Q166" s="436">
        <v>1081173.119823928</v>
      </c>
      <c r="R166" s="370">
        <v>1183655.0549482252</v>
      </c>
      <c r="S166" s="409">
        <v>1048421.4826250207</v>
      </c>
      <c r="T166" s="371"/>
      <c r="U166" s="439">
        <v>2080424.3639653439</v>
      </c>
      <c r="V166" s="370">
        <v>2707153.6655174061</v>
      </c>
      <c r="W166" s="409">
        <v>2542774.5053588543</v>
      </c>
      <c r="X166" s="333"/>
      <c r="Y166" s="444">
        <f t="shared" si="16"/>
        <v>62.546276327976834</v>
      </c>
      <c r="Z166" s="378">
        <f t="shared" si="16"/>
        <v>152.4675523637836</v>
      </c>
      <c r="AA166" s="415">
        <f t="shared" si="16"/>
        <v>147.99012891607805</v>
      </c>
      <c r="AB166" s="379"/>
      <c r="AC166" s="451">
        <f t="shared" si="17"/>
        <v>28.083866033931834</v>
      </c>
      <c r="AD166" s="378">
        <f t="shared" si="17"/>
        <v>28.661208024367014</v>
      </c>
      <c r="AE166" s="415">
        <f t="shared" si="17"/>
        <v>27.96638873288061</v>
      </c>
      <c r="AF166" s="379"/>
      <c r="AG166" s="451">
        <f t="shared" si="18"/>
        <v>86.699270972859026</v>
      </c>
      <c r="AH166" s="378">
        <f t="shared" si="18"/>
        <v>89.234790733265612</v>
      </c>
      <c r="AI166" s="415">
        <f t="shared" si="18"/>
        <v>89.234790733265612</v>
      </c>
      <c r="AJ166" s="379"/>
      <c r="AK166" s="451">
        <f t="shared" si="19"/>
        <v>191.86745693414872</v>
      </c>
      <c r="AL166" s="378">
        <f t="shared" si="19"/>
        <v>210.0541357494632</v>
      </c>
      <c r="AM166" s="415">
        <f t="shared" si="19"/>
        <v>186.05527641970198</v>
      </c>
      <c r="AN166" s="379"/>
      <c r="AO166" s="455">
        <f t="shared" si="20"/>
        <v>369.19687026891643</v>
      </c>
      <c r="AP166" s="380">
        <f t="shared" si="20"/>
        <v>480.41768687087949</v>
      </c>
      <c r="AQ166" s="420">
        <f t="shared" si="20"/>
        <v>451.24658480192625</v>
      </c>
    </row>
    <row r="167" spans="1:43" s="10" customFormat="1" ht="14.4" x14ac:dyDescent="0.3">
      <c r="A167" s="251">
        <v>508</v>
      </c>
      <c r="B167" s="349" t="s">
        <v>166</v>
      </c>
      <c r="C167" s="360">
        <v>9563</v>
      </c>
      <c r="D167" s="350"/>
      <c r="E167" s="427">
        <v>94054.218783799792</v>
      </c>
      <c r="F167" s="370">
        <v>-358354.3390860369</v>
      </c>
      <c r="G167" s="409">
        <v>374929.96181547781</v>
      </c>
      <c r="H167" s="360"/>
      <c r="I167" s="432">
        <v>-380014.52889886691</v>
      </c>
      <c r="J167" s="370">
        <v>377185.0057481901</v>
      </c>
      <c r="K167" s="409">
        <v>370512.5670973977</v>
      </c>
      <c r="L167" s="371"/>
      <c r="M167" s="432">
        <v>-287271.51896962296</v>
      </c>
      <c r="N167" s="370">
        <v>288952.38959029742</v>
      </c>
      <c r="O167" s="409">
        <v>288952.38959029742</v>
      </c>
      <c r="P167" s="371"/>
      <c r="Q167" s="436">
        <v>1625536.1056506336</v>
      </c>
      <c r="R167" s="370">
        <v>1749483.1413338361</v>
      </c>
      <c r="S167" s="409">
        <v>1533493.7873693109</v>
      </c>
      <c r="T167" s="371"/>
      <c r="U167" s="439">
        <v>1052304.2765659434</v>
      </c>
      <c r="V167" s="370">
        <v>2057266.1975862866</v>
      </c>
      <c r="W167" s="409">
        <v>2567888.7058724836</v>
      </c>
      <c r="X167" s="333"/>
      <c r="Y167" s="444">
        <f t="shared" si="16"/>
        <v>9.8352210377287239</v>
      </c>
      <c r="Z167" s="378">
        <f t="shared" si="16"/>
        <v>-37.473004191784682</v>
      </c>
      <c r="AA167" s="415">
        <f t="shared" si="16"/>
        <v>39.206312016676549</v>
      </c>
      <c r="AB167" s="379"/>
      <c r="AC167" s="451">
        <f t="shared" si="17"/>
        <v>-39.73800364936389</v>
      </c>
      <c r="AD167" s="378">
        <f t="shared" si="17"/>
        <v>39.44212127451533</v>
      </c>
      <c r="AE167" s="415">
        <f t="shared" si="17"/>
        <v>38.744386395210469</v>
      </c>
      <c r="AF167" s="379"/>
      <c r="AG167" s="451">
        <f t="shared" si="18"/>
        <v>-30.039895322558085</v>
      </c>
      <c r="AH167" s="378">
        <f t="shared" si="18"/>
        <v>30.215663451876758</v>
      </c>
      <c r="AI167" s="415">
        <f t="shared" si="18"/>
        <v>30.215663451876758</v>
      </c>
      <c r="AJ167" s="379"/>
      <c r="AK167" s="451">
        <f t="shared" si="19"/>
        <v>169.98181592080243</v>
      </c>
      <c r="AL167" s="378">
        <f t="shared" si="19"/>
        <v>182.94291972538284</v>
      </c>
      <c r="AM167" s="415">
        <f t="shared" si="19"/>
        <v>160.35697870640081</v>
      </c>
      <c r="AN167" s="379"/>
      <c r="AO167" s="455">
        <f t="shared" si="20"/>
        <v>110.03913798660916</v>
      </c>
      <c r="AP167" s="380">
        <f t="shared" si="20"/>
        <v>215.12770025999023</v>
      </c>
      <c r="AQ167" s="420">
        <f t="shared" si="20"/>
        <v>268.52334057016452</v>
      </c>
    </row>
    <row r="168" spans="1:43" s="10" customFormat="1" ht="14.4" x14ac:dyDescent="0.3">
      <c r="A168" s="251">
        <v>529</v>
      </c>
      <c r="B168" s="349" t="s">
        <v>167</v>
      </c>
      <c r="C168" s="360">
        <v>19579</v>
      </c>
      <c r="D168" s="350"/>
      <c r="E168" s="427">
        <v>3781164.9953794046</v>
      </c>
      <c r="F168" s="370">
        <v>3655862.0273956042</v>
      </c>
      <c r="G168" s="409">
        <v>3860219.6423266907</v>
      </c>
      <c r="H168" s="360"/>
      <c r="I168" s="432">
        <v>3343010.2268073051</v>
      </c>
      <c r="J168" s="370">
        <v>1448390.5767169103</v>
      </c>
      <c r="K168" s="409">
        <v>1434989.8255881038</v>
      </c>
      <c r="L168" s="371"/>
      <c r="M168" s="432">
        <v>674989.07294340711</v>
      </c>
      <c r="N168" s="370">
        <v>-444308.76022385695</v>
      </c>
      <c r="O168" s="409">
        <v>-444308.76022385695</v>
      </c>
      <c r="P168" s="371"/>
      <c r="Q168" s="436">
        <v>2198663.5343960617</v>
      </c>
      <c r="R168" s="370">
        <v>2331471.0340987341</v>
      </c>
      <c r="S168" s="409">
        <v>2045270.9664201634</v>
      </c>
      <c r="T168" s="371"/>
      <c r="U168" s="439">
        <v>9997827.8295261785</v>
      </c>
      <c r="V168" s="370">
        <v>6991414.8779873922</v>
      </c>
      <c r="W168" s="409">
        <v>6896171.6741111008</v>
      </c>
      <c r="X168" s="333"/>
      <c r="Y168" s="444">
        <f t="shared" si="16"/>
        <v>193.12349943201414</v>
      </c>
      <c r="Z168" s="378">
        <f t="shared" si="16"/>
        <v>186.72363386258769</v>
      </c>
      <c r="AA168" s="415">
        <f t="shared" si="16"/>
        <v>197.16122592199247</v>
      </c>
      <c r="AB168" s="379"/>
      <c r="AC168" s="451">
        <f t="shared" si="17"/>
        <v>170.74468700175214</v>
      </c>
      <c r="AD168" s="378">
        <f t="shared" si="17"/>
        <v>73.97673919591962</v>
      </c>
      <c r="AE168" s="415">
        <f t="shared" si="17"/>
        <v>73.292294069569635</v>
      </c>
      <c r="AF168" s="379"/>
      <c r="AG168" s="451">
        <f t="shared" si="18"/>
        <v>34.475155674110376</v>
      </c>
      <c r="AH168" s="378">
        <f t="shared" si="18"/>
        <v>-22.69312836323903</v>
      </c>
      <c r="AI168" s="415">
        <f t="shared" si="18"/>
        <v>-22.69312836323903</v>
      </c>
      <c r="AJ168" s="379"/>
      <c r="AK168" s="451">
        <f t="shared" si="19"/>
        <v>112.297029184129</v>
      </c>
      <c r="AL168" s="378">
        <f t="shared" si="19"/>
        <v>119.08018969808131</v>
      </c>
      <c r="AM168" s="415">
        <f t="shared" si="19"/>
        <v>104.46248360080511</v>
      </c>
      <c r="AN168" s="379"/>
      <c r="AO168" s="455">
        <f t="shared" si="20"/>
        <v>510.64037129200563</v>
      </c>
      <c r="AP168" s="380">
        <f t="shared" si="20"/>
        <v>357.08743439334961</v>
      </c>
      <c r="AQ168" s="420">
        <f t="shared" si="20"/>
        <v>352.22287522912819</v>
      </c>
    </row>
    <row r="169" spans="1:43" s="10" customFormat="1" ht="14.4" x14ac:dyDescent="0.3">
      <c r="A169" s="251">
        <v>531</v>
      </c>
      <c r="B169" s="349" t="s">
        <v>168</v>
      </c>
      <c r="C169" s="360">
        <v>5169</v>
      </c>
      <c r="D169" s="350"/>
      <c r="E169" s="427">
        <v>3106609.6369596673</v>
      </c>
      <c r="F169" s="370">
        <v>2711715.6852074536</v>
      </c>
      <c r="G169" s="409">
        <v>2925471.3483715486</v>
      </c>
      <c r="H169" s="360"/>
      <c r="I169" s="432">
        <v>-787538.65673347574</v>
      </c>
      <c r="J169" s="370">
        <v>102198.31824723748</v>
      </c>
      <c r="K169" s="409">
        <v>98572.727680860451</v>
      </c>
      <c r="L169" s="371"/>
      <c r="M169" s="432">
        <v>-830255.32399992773</v>
      </c>
      <c r="N169" s="370">
        <v>-197019.20191434943</v>
      </c>
      <c r="O169" s="409">
        <v>-197019.20191434943</v>
      </c>
      <c r="P169" s="371"/>
      <c r="Q169" s="436">
        <v>865812.65369527671</v>
      </c>
      <c r="R169" s="370">
        <v>908733.70684333541</v>
      </c>
      <c r="S169" s="409">
        <v>812061.46950293635</v>
      </c>
      <c r="T169" s="371"/>
      <c r="U169" s="439">
        <v>2354628.3099215403</v>
      </c>
      <c r="V169" s="370">
        <v>3525628.5083836773</v>
      </c>
      <c r="W169" s="409">
        <v>3639086.3436409961</v>
      </c>
      <c r="X169" s="333"/>
      <c r="Y169" s="444">
        <f t="shared" si="16"/>
        <v>601.00786166756961</v>
      </c>
      <c r="Z169" s="378">
        <f t="shared" si="16"/>
        <v>524.61127591554532</v>
      </c>
      <c r="AA169" s="415">
        <f t="shared" si="16"/>
        <v>565.96466403009254</v>
      </c>
      <c r="AB169" s="379"/>
      <c r="AC169" s="451">
        <f t="shared" si="17"/>
        <v>-152.35802993489568</v>
      </c>
      <c r="AD169" s="378">
        <f t="shared" si="17"/>
        <v>19.77139064562536</v>
      </c>
      <c r="AE169" s="415">
        <f t="shared" si="17"/>
        <v>19.069980205235144</v>
      </c>
      <c r="AF169" s="379"/>
      <c r="AG169" s="451">
        <f t="shared" si="18"/>
        <v>-160.62203985295565</v>
      </c>
      <c r="AH169" s="378">
        <f t="shared" si="18"/>
        <v>-38.115535290065665</v>
      </c>
      <c r="AI169" s="415">
        <f t="shared" si="18"/>
        <v>-38.115535290065665</v>
      </c>
      <c r="AJ169" s="379"/>
      <c r="AK169" s="451">
        <f t="shared" si="19"/>
        <v>167.50099703913267</v>
      </c>
      <c r="AL169" s="378">
        <f t="shared" si="19"/>
        <v>175.80454765783236</v>
      </c>
      <c r="AM169" s="415">
        <f t="shared" si="19"/>
        <v>157.10223824781124</v>
      </c>
      <c r="AN169" s="379"/>
      <c r="AO169" s="455">
        <f t="shared" si="20"/>
        <v>455.52878891885092</v>
      </c>
      <c r="AP169" s="380">
        <f t="shared" si="20"/>
        <v>682.07167892893733</v>
      </c>
      <c r="AQ169" s="420">
        <f t="shared" si="20"/>
        <v>704.02134719307332</v>
      </c>
    </row>
    <row r="170" spans="1:43" s="10" customFormat="1" ht="14.4" x14ac:dyDescent="0.3">
      <c r="A170" s="251">
        <v>535</v>
      </c>
      <c r="B170" s="349" t="s">
        <v>169</v>
      </c>
      <c r="C170" s="360">
        <v>10396</v>
      </c>
      <c r="D170" s="350"/>
      <c r="E170" s="427">
        <v>14805623.179207984</v>
      </c>
      <c r="F170" s="370">
        <v>15021096.249001637</v>
      </c>
      <c r="G170" s="409">
        <v>14622111.613442769</v>
      </c>
      <c r="H170" s="360"/>
      <c r="I170" s="432">
        <v>574701.71898707887</v>
      </c>
      <c r="J170" s="370">
        <v>396928.5731865993</v>
      </c>
      <c r="K170" s="409">
        <v>389685.66965787805</v>
      </c>
      <c r="L170" s="371"/>
      <c r="M170" s="432">
        <v>-377368.61599576473</v>
      </c>
      <c r="N170" s="370">
        <v>-466097.31439918489</v>
      </c>
      <c r="O170" s="409">
        <v>-466097.31439918489</v>
      </c>
      <c r="P170" s="371"/>
      <c r="Q170" s="436">
        <v>1895340.8656949583</v>
      </c>
      <c r="R170" s="370">
        <v>1993654.4338175263</v>
      </c>
      <c r="S170" s="409">
        <v>1801471.1822060933</v>
      </c>
      <c r="T170" s="371"/>
      <c r="U170" s="439">
        <v>16898297.147894256</v>
      </c>
      <c r="V170" s="370">
        <v>16945581.941606577</v>
      </c>
      <c r="W170" s="409">
        <v>16347171.150907557</v>
      </c>
      <c r="X170" s="333"/>
      <c r="Y170" s="444">
        <f t="shared" si="16"/>
        <v>1424.1653692966511</v>
      </c>
      <c r="Z170" s="378">
        <f t="shared" si="16"/>
        <v>1444.8919054445591</v>
      </c>
      <c r="AA170" s="415">
        <f t="shared" si="16"/>
        <v>1406.5132371530174</v>
      </c>
      <c r="AB170" s="379"/>
      <c r="AC170" s="451">
        <f t="shared" si="17"/>
        <v>55.281042611300393</v>
      </c>
      <c r="AD170" s="378">
        <f t="shared" si="17"/>
        <v>38.180893919449723</v>
      </c>
      <c r="AE170" s="415">
        <f t="shared" si="17"/>
        <v>37.48419292592132</v>
      </c>
      <c r="AF170" s="379"/>
      <c r="AG170" s="451">
        <f t="shared" si="18"/>
        <v>-36.299405155421773</v>
      </c>
      <c r="AH170" s="378">
        <f t="shared" si="18"/>
        <v>-44.834293420467958</v>
      </c>
      <c r="AI170" s="415">
        <f t="shared" si="18"/>
        <v>-44.834293420467958</v>
      </c>
      <c r="AJ170" s="379"/>
      <c r="AK170" s="451">
        <f t="shared" si="19"/>
        <v>182.31443494564815</v>
      </c>
      <c r="AL170" s="378">
        <f t="shared" si="19"/>
        <v>191.77129990549503</v>
      </c>
      <c r="AM170" s="415">
        <f t="shared" si="19"/>
        <v>173.28503099327563</v>
      </c>
      <c r="AN170" s="379"/>
      <c r="AO170" s="455">
        <f t="shared" si="20"/>
        <v>1625.4614416981779</v>
      </c>
      <c r="AP170" s="380">
        <f t="shared" si="20"/>
        <v>1630.009805849036</v>
      </c>
      <c r="AQ170" s="420">
        <f t="shared" si="20"/>
        <v>1572.4481676517466</v>
      </c>
    </row>
    <row r="171" spans="1:43" s="10" customFormat="1" ht="14.4" x14ac:dyDescent="0.3">
      <c r="A171" s="251">
        <v>536</v>
      </c>
      <c r="B171" s="349" t="s">
        <v>170</v>
      </c>
      <c r="C171" s="360">
        <v>34884</v>
      </c>
      <c r="D171" s="350"/>
      <c r="E171" s="427">
        <v>20582513.632030427</v>
      </c>
      <c r="F171" s="370">
        <v>20434045.955884654</v>
      </c>
      <c r="G171" s="409">
        <v>19689622.27727725</v>
      </c>
      <c r="H171" s="360"/>
      <c r="I171" s="432">
        <v>-1932683.3145860049</v>
      </c>
      <c r="J171" s="370">
        <v>1679894.8658089079</v>
      </c>
      <c r="K171" s="409">
        <v>1656113.3094226038</v>
      </c>
      <c r="L171" s="371"/>
      <c r="M171" s="432">
        <v>-1560017.5818199383</v>
      </c>
      <c r="N171" s="370">
        <v>917651.31692948123</v>
      </c>
      <c r="O171" s="409">
        <v>917651.31692948123</v>
      </c>
      <c r="P171" s="371"/>
      <c r="Q171" s="436">
        <v>4145007.254883951</v>
      </c>
      <c r="R171" s="370">
        <v>4396681.9748522751</v>
      </c>
      <c r="S171" s="409">
        <v>3828542.1005838513</v>
      </c>
      <c r="T171" s="371"/>
      <c r="U171" s="439">
        <v>21234819.990508437</v>
      </c>
      <c r="V171" s="370">
        <v>27428274.113475315</v>
      </c>
      <c r="W171" s="409">
        <v>26091929.004213188</v>
      </c>
      <c r="X171" s="333"/>
      <c r="Y171" s="444">
        <f t="shared" si="16"/>
        <v>590.02733723284109</v>
      </c>
      <c r="Z171" s="378">
        <f t="shared" si="16"/>
        <v>585.77129789831019</v>
      </c>
      <c r="AA171" s="415">
        <f t="shared" si="16"/>
        <v>564.43132316469587</v>
      </c>
      <c r="AB171" s="379"/>
      <c r="AC171" s="451">
        <f t="shared" si="17"/>
        <v>-55.403145126304466</v>
      </c>
      <c r="AD171" s="378">
        <f t="shared" si="17"/>
        <v>48.156600900381491</v>
      </c>
      <c r="AE171" s="415">
        <f t="shared" si="17"/>
        <v>47.474868404500739</v>
      </c>
      <c r="AF171" s="379"/>
      <c r="AG171" s="451">
        <f t="shared" si="18"/>
        <v>-44.720146251001559</v>
      </c>
      <c r="AH171" s="378">
        <f t="shared" si="18"/>
        <v>26.305793972293351</v>
      </c>
      <c r="AI171" s="415">
        <f t="shared" si="18"/>
        <v>26.305793972293351</v>
      </c>
      <c r="AJ171" s="379"/>
      <c r="AK171" s="451">
        <f t="shared" si="19"/>
        <v>118.82259072594745</v>
      </c>
      <c r="AL171" s="378">
        <f t="shared" si="19"/>
        <v>126.03720831476537</v>
      </c>
      <c r="AM171" s="415">
        <f t="shared" si="19"/>
        <v>109.75066221143938</v>
      </c>
      <c r="AN171" s="379"/>
      <c r="AO171" s="455">
        <f t="shared" si="20"/>
        <v>608.72663658148258</v>
      </c>
      <c r="AP171" s="380">
        <f t="shared" si="20"/>
        <v>786.27090108575032</v>
      </c>
      <c r="AQ171" s="420">
        <f t="shared" si="20"/>
        <v>747.96264775292934</v>
      </c>
    </row>
    <row r="172" spans="1:43" s="10" customFormat="1" ht="14.4" x14ac:dyDescent="0.3">
      <c r="A172" s="251">
        <v>538</v>
      </c>
      <c r="B172" s="349" t="s">
        <v>171</v>
      </c>
      <c r="C172" s="360">
        <v>4689</v>
      </c>
      <c r="D172" s="350"/>
      <c r="E172" s="427">
        <v>4487705.4851461258</v>
      </c>
      <c r="F172" s="370">
        <v>3869867.1932464447</v>
      </c>
      <c r="G172" s="409">
        <v>4081451.3091634898</v>
      </c>
      <c r="H172" s="360"/>
      <c r="I172" s="432">
        <v>-16138.004788234994</v>
      </c>
      <c r="J172" s="370">
        <v>327063.37052658445</v>
      </c>
      <c r="K172" s="409">
        <v>323826.13754941407</v>
      </c>
      <c r="L172" s="371"/>
      <c r="M172" s="432">
        <v>-270075.92281577736</v>
      </c>
      <c r="N172" s="370">
        <v>9160.2995773151742</v>
      </c>
      <c r="O172" s="409">
        <v>9160.2995773151742</v>
      </c>
      <c r="P172" s="371"/>
      <c r="Q172" s="436">
        <v>769306.48798882519</v>
      </c>
      <c r="R172" s="370">
        <v>774693.96267214254</v>
      </c>
      <c r="S172" s="409">
        <v>701246.55237616855</v>
      </c>
      <c r="T172" s="371"/>
      <c r="U172" s="439">
        <v>4970798.0455309385</v>
      </c>
      <c r="V172" s="370">
        <v>4980784.8260224871</v>
      </c>
      <c r="W172" s="409">
        <v>5115684.2986663878</v>
      </c>
      <c r="X172" s="333"/>
      <c r="Y172" s="444">
        <f t="shared" si="16"/>
        <v>957.07090747411507</v>
      </c>
      <c r="Z172" s="378">
        <f t="shared" si="16"/>
        <v>825.30756947034433</v>
      </c>
      <c r="AA172" s="415">
        <f t="shared" si="16"/>
        <v>870.43107467764764</v>
      </c>
      <c r="AB172" s="379"/>
      <c r="AC172" s="451">
        <f t="shared" si="17"/>
        <v>-3.4416730194572391</v>
      </c>
      <c r="AD172" s="378">
        <f t="shared" si="17"/>
        <v>69.751198662099483</v>
      </c>
      <c r="AE172" s="415">
        <f t="shared" si="17"/>
        <v>69.060809884711887</v>
      </c>
      <c r="AF172" s="379"/>
      <c r="AG172" s="451">
        <f t="shared" si="18"/>
        <v>-57.597765582379473</v>
      </c>
      <c r="AH172" s="378">
        <f t="shared" si="18"/>
        <v>1.9535721000885422</v>
      </c>
      <c r="AI172" s="415">
        <f t="shared" si="18"/>
        <v>1.9535721000885422</v>
      </c>
      <c r="AJ172" s="379"/>
      <c r="AK172" s="451">
        <f t="shared" si="19"/>
        <v>164.06621624841654</v>
      </c>
      <c r="AL172" s="378">
        <f t="shared" si="19"/>
        <v>165.21517651357274</v>
      </c>
      <c r="AM172" s="415">
        <f t="shared" si="19"/>
        <v>149.55140805633792</v>
      </c>
      <c r="AN172" s="379"/>
      <c r="AO172" s="455">
        <f t="shared" si="20"/>
        <v>1060.0976851206949</v>
      </c>
      <c r="AP172" s="380">
        <f t="shared" si="20"/>
        <v>1062.2275167461053</v>
      </c>
      <c r="AQ172" s="420">
        <f t="shared" si="20"/>
        <v>1090.9968647187861</v>
      </c>
    </row>
    <row r="173" spans="1:43" s="10" customFormat="1" ht="14.4" x14ac:dyDescent="0.3">
      <c r="A173" s="251">
        <v>541</v>
      </c>
      <c r="B173" s="349" t="s">
        <v>172</v>
      </c>
      <c r="C173" s="360">
        <v>9423</v>
      </c>
      <c r="D173" s="350"/>
      <c r="E173" s="427">
        <v>5686859.9228461217</v>
      </c>
      <c r="F173" s="370">
        <v>5685751.0497767199</v>
      </c>
      <c r="G173" s="409">
        <v>5709710.6078277873</v>
      </c>
      <c r="H173" s="360"/>
      <c r="I173" s="432">
        <v>4276856.7454230506</v>
      </c>
      <c r="J173" s="370">
        <v>4810282.7647773577</v>
      </c>
      <c r="K173" s="409">
        <v>4803728.9717843691</v>
      </c>
      <c r="L173" s="371"/>
      <c r="M173" s="432">
        <v>3060051.0401437129</v>
      </c>
      <c r="N173" s="370">
        <v>3433518.5321678012</v>
      </c>
      <c r="O173" s="409">
        <v>3433518.5321678012</v>
      </c>
      <c r="P173" s="371"/>
      <c r="Q173" s="436">
        <v>1924874.0076779313</v>
      </c>
      <c r="R173" s="370">
        <v>2048497.6536549383</v>
      </c>
      <c r="S173" s="409">
        <v>1864703.1438609408</v>
      </c>
      <c r="T173" s="371"/>
      <c r="U173" s="439">
        <v>14948641.716090817</v>
      </c>
      <c r="V173" s="370">
        <v>15978050.000376817</v>
      </c>
      <c r="W173" s="409">
        <v>15811661.255640898</v>
      </c>
      <c r="X173" s="333"/>
      <c r="Y173" s="444">
        <f t="shared" si="16"/>
        <v>603.5084286157404</v>
      </c>
      <c r="Z173" s="378">
        <f t="shared" si="16"/>
        <v>603.39075132937705</v>
      </c>
      <c r="AA173" s="415">
        <f t="shared" si="16"/>
        <v>605.93341906269632</v>
      </c>
      <c r="AB173" s="379"/>
      <c r="AC173" s="451">
        <f t="shared" si="17"/>
        <v>453.87421685482866</v>
      </c>
      <c r="AD173" s="378">
        <f t="shared" si="17"/>
        <v>510.48315449191955</v>
      </c>
      <c r="AE173" s="415">
        <f t="shared" si="17"/>
        <v>509.78764425176365</v>
      </c>
      <c r="AF173" s="379"/>
      <c r="AG173" s="451">
        <f t="shared" si="18"/>
        <v>324.74276134391522</v>
      </c>
      <c r="AH173" s="378">
        <f t="shared" si="18"/>
        <v>364.37636975143812</v>
      </c>
      <c r="AI173" s="415">
        <f t="shared" si="18"/>
        <v>364.37636975143812</v>
      </c>
      <c r="AJ173" s="379"/>
      <c r="AK173" s="451">
        <f t="shared" si="19"/>
        <v>204.27401121489243</v>
      </c>
      <c r="AL173" s="378">
        <f t="shared" si="19"/>
        <v>217.39336237450263</v>
      </c>
      <c r="AM173" s="415">
        <f t="shared" si="19"/>
        <v>197.8884796626277</v>
      </c>
      <c r="AN173" s="379"/>
      <c r="AO173" s="455">
        <f t="shared" si="20"/>
        <v>1586.3994180293766</v>
      </c>
      <c r="AP173" s="380">
        <f t="shared" si="20"/>
        <v>1695.6436379472373</v>
      </c>
      <c r="AQ173" s="420">
        <f t="shared" si="20"/>
        <v>1677.9859127285258</v>
      </c>
    </row>
    <row r="174" spans="1:43" s="10" customFormat="1" ht="14.4" x14ac:dyDescent="0.3">
      <c r="A174" s="251">
        <v>543</v>
      </c>
      <c r="B174" s="349" t="s">
        <v>173</v>
      </c>
      <c r="C174" s="360">
        <v>44127</v>
      </c>
      <c r="D174" s="350"/>
      <c r="E174" s="427">
        <v>28732097.768845394</v>
      </c>
      <c r="F174" s="370">
        <v>29538360.369583946</v>
      </c>
      <c r="G174" s="409">
        <v>27121977.31165323</v>
      </c>
      <c r="H174" s="360"/>
      <c r="I174" s="432">
        <v>2109894.9603322246</v>
      </c>
      <c r="J174" s="370">
        <v>-535965.831120488</v>
      </c>
      <c r="K174" s="409">
        <v>-566084.58319425513</v>
      </c>
      <c r="L174" s="371"/>
      <c r="M174" s="432">
        <v>1757903.6391449464</v>
      </c>
      <c r="N174" s="370">
        <v>341879.24117034109</v>
      </c>
      <c r="O174" s="409">
        <v>341879.24117034109</v>
      </c>
      <c r="P174" s="371"/>
      <c r="Q174" s="436">
        <v>4879548.6052308148</v>
      </c>
      <c r="R174" s="370">
        <v>4986652.6407371201</v>
      </c>
      <c r="S174" s="409">
        <v>4414075.4622293878</v>
      </c>
      <c r="T174" s="371"/>
      <c r="U174" s="439">
        <v>37479444.973553382</v>
      </c>
      <c r="V174" s="370">
        <v>34330926.420370914</v>
      </c>
      <c r="W174" s="409">
        <v>31311847.431858703</v>
      </c>
      <c r="X174" s="333"/>
      <c r="Y174" s="444">
        <f t="shared" si="16"/>
        <v>651.12284471741555</v>
      </c>
      <c r="Z174" s="378">
        <f t="shared" si="16"/>
        <v>669.39425679479564</v>
      </c>
      <c r="AA174" s="415">
        <f t="shared" si="16"/>
        <v>614.63451654663197</v>
      </c>
      <c r="AB174" s="379"/>
      <c r="AC174" s="451">
        <f t="shared" si="17"/>
        <v>47.814149167906827</v>
      </c>
      <c r="AD174" s="378">
        <f t="shared" si="17"/>
        <v>-12.145983890146351</v>
      </c>
      <c r="AE174" s="415">
        <f t="shared" si="17"/>
        <v>-12.828530903851499</v>
      </c>
      <c r="AF174" s="379"/>
      <c r="AG174" s="451">
        <f t="shared" si="18"/>
        <v>39.83737029811558</v>
      </c>
      <c r="AH174" s="378">
        <f t="shared" si="18"/>
        <v>7.7476203043565413</v>
      </c>
      <c r="AI174" s="415">
        <f t="shared" si="18"/>
        <v>7.7476203043565413</v>
      </c>
      <c r="AJ174" s="379"/>
      <c r="AK174" s="451">
        <f t="shared" si="19"/>
        <v>110.57965883089298</v>
      </c>
      <c r="AL174" s="378">
        <f t="shared" si="19"/>
        <v>113.00683574086432</v>
      </c>
      <c r="AM174" s="415">
        <f t="shared" si="19"/>
        <v>100.03117053571255</v>
      </c>
      <c r="AN174" s="379"/>
      <c r="AO174" s="455">
        <f t="shared" si="20"/>
        <v>849.35402301433101</v>
      </c>
      <c r="AP174" s="380">
        <f t="shared" si="20"/>
        <v>778.00272894987006</v>
      </c>
      <c r="AQ174" s="420">
        <f t="shared" si="20"/>
        <v>709.58477648284963</v>
      </c>
    </row>
    <row r="175" spans="1:43" s="10" customFormat="1" ht="14.4" x14ac:dyDescent="0.3">
      <c r="A175" s="251">
        <v>545</v>
      </c>
      <c r="B175" s="349" t="s">
        <v>174</v>
      </c>
      <c r="C175" s="360">
        <v>9562</v>
      </c>
      <c r="D175" s="350"/>
      <c r="E175" s="427">
        <v>10968138.343786452</v>
      </c>
      <c r="F175" s="370">
        <v>11309075.683025282</v>
      </c>
      <c r="G175" s="409">
        <v>10549105.328274766</v>
      </c>
      <c r="H175" s="360"/>
      <c r="I175" s="432">
        <v>550891.42780669406</v>
      </c>
      <c r="J175" s="370">
        <v>1919194.6698902505</v>
      </c>
      <c r="K175" s="409">
        <v>1912601.5582781059</v>
      </c>
      <c r="L175" s="371"/>
      <c r="M175" s="432">
        <v>746691.99874247506</v>
      </c>
      <c r="N175" s="370">
        <v>1616642.4783035486</v>
      </c>
      <c r="O175" s="409">
        <v>1616642.4783035486</v>
      </c>
      <c r="P175" s="371"/>
      <c r="Q175" s="436">
        <v>2074604.3608763088</v>
      </c>
      <c r="R175" s="370">
        <v>2165765.8957560901</v>
      </c>
      <c r="S175" s="409">
        <v>1997237.7620835472</v>
      </c>
      <c r="T175" s="371"/>
      <c r="U175" s="439">
        <v>14340326.131211929</v>
      </c>
      <c r="V175" s="370">
        <v>17010678.726975169</v>
      </c>
      <c r="W175" s="409">
        <v>16075587.126939967</v>
      </c>
      <c r="X175" s="333"/>
      <c r="Y175" s="444">
        <f t="shared" si="16"/>
        <v>1147.0548362043978</v>
      </c>
      <c r="Z175" s="378">
        <f t="shared" si="16"/>
        <v>1182.710278500866</v>
      </c>
      <c r="AA175" s="415">
        <f t="shared" si="16"/>
        <v>1103.2320987528515</v>
      </c>
      <c r="AB175" s="379"/>
      <c r="AC175" s="451">
        <f t="shared" si="17"/>
        <v>57.612573499968008</v>
      </c>
      <c r="AD175" s="378">
        <f t="shared" si="17"/>
        <v>200.71059086909125</v>
      </c>
      <c r="AE175" s="415">
        <f t="shared" si="17"/>
        <v>200.02107909204204</v>
      </c>
      <c r="AF175" s="379"/>
      <c r="AG175" s="451">
        <f t="shared" si="18"/>
        <v>78.089520889194219</v>
      </c>
      <c r="AH175" s="378">
        <f t="shared" si="18"/>
        <v>169.06949156071414</v>
      </c>
      <c r="AI175" s="415">
        <f t="shared" si="18"/>
        <v>169.06949156071414</v>
      </c>
      <c r="AJ175" s="379"/>
      <c r="AK175" s="451">
        <f t="shared" si="19"/>
        <v>216.96343451958887</v>
      </c>
      <c r="AL175" s="378">
        <f t="shared" si="19"/>
        <v>226.49716542105105</v>
      </c>
      <c r="AM175" s="415">
        <f t="shared" si="19"/>
        <v>208.87238674791331</v>
      </c>
      <c r="AN175" s="379"/>
      <c r="AO175" s="455">
        <f t="shared" si="20"/>
        <v>1499.7203651131488</v>
      </c>
      <c r="AP175" s="380">
        <f t="shared" si="20"/>
        <v>1778.9875263517224</v>
      </c>
      <c r="AQ175" s="420">
        <f t="shared" si="20"/>
        <v>1681.1950561535209</v>
      </c>
    </row>
    <row r="176" spans="1:43" s="10" customFormat="1" ht="14.4" x14ac:dyDescent="0.3">
      <c r="A176" s="251">
        <v>560</v>
      </c>
      <c r="B176" s="349" t="s">
        <v>175</v>
      </c>
      <c r="C176" s="360">
        <v>15808</v>
      </c>
      <c r="D176" s="350"/>
      <c r="E176" s="427">
        <v>11329936.19902166</v>
      </c>
      <c r="F176" s="370">
        <v>10205373.338789959</v>
      </c>
      <c r="G176" s="409">
        <v>10502981.63561899</v>
      </c>
      <c r="H176" s="360"/>
      <c r="I176" s="432">
        <v>428274.31573304441</v>
      </c>
      <c r="J176" s="370">
        <v>1061914.9079190972</v>
      </c>
      <c r="K176" s="409">
        <v>1050959.4989816544</v>
      </c>
      <c r="L176" s="371"/>
      <c r="M176" s="432">
        <v>234720.7804247103</v>
      </c>
      <c r="N176" s="370">
        <v>743039.89244314632</v>
      </c>
      <c r="O176" s="409">
        <v>743039.89244314632</v>
      </c>
      <c r="P176" s="371"/>
      <c r="Q176" s="436">
        <v>2704988.632914634</v>
      </c>
      <c r="R176" s="370">
        <v>2781788.5654378366</v>
      </c>
      <c r="S176" s="409">
        <v>2522589.3518362269</v>
      </c>
      <c r="T176" s="371"/>
      <c r="U176" s="439">
        <v>14697919.92809405</v>
      </c>
      <c r="V176" s="370">
        <v>14792116.704590039</v>
      </c>
      <c r="W176" s="409">
        <v>14819570.378880018</v>
      </c>
      <c r="X176" s="333"/>
      <c r="Y176" s="444">
        <f t="shared" si="16"/>
        <v>716.72167250896132</v>
      </c>
      <c r="Z176" s="378">
        <f t="shared" si="16"/>
        <v>645.58282760564009</v>
      </c>
      <c r="AA176" s="415">
        <f t="shared" si="16"/>
        <v>664.4092633868288</v>
      </c>
      <c r="AB176" s="379"/>
      <c r="AC176" s="451">
        <f t="shared" si="17"/>
        <v>27.092251754367688</v>
      </c>
      <c r="AD176" s="378">
        <f t="shared" si="17"/>
        <v>67.175791239821436</v>
      </c>
      <c r="AE176" s="415">
        <f t="shared" si="17"/>
        <v>66.482761828292922</v>
      </c>
      <c r="AF176" s="379"/>
      <c r="AG176" s="451">
        <f t="shared" si="18"/>
        <v>14.84822750662388</v>
      </c>
      <c r="AH176" s="378">
        <f t="shared" si="18"/>
        <v>47.004041779045188</v>
      </c>
      <c r="AI176" s="415">
        <f t="shared" si="18"/>
        <v>47.004041779045188</v>
      </c>
      <c r="AJ176" s="379"/>
      <c r="AK176" s="451">
        <f t="shared" si="19"/>
        <v>171.11517161656337</v>
      </c>
      <c r="AL176" s="378">
        <f t="shared" si="19"/>
        <v>175.97346694318298</v>
      </c>
      <c r="AM176" s="415">
        <f t="shared" si="19"/>
        <v>159.57675555644147</v>
      </c>
      <c r="AN176" s="379"/>
      <c r="AO176" s="455">
        <f t="shared" si="20"/>
        <v>929.77732338651629</v>
      </c>
      <c r="AP176" s="380">
        <f t="shared" si="20"/>
        <v>935.73612756768978</v>
      </c>
      <c r="AQ176" s="420">
        <f t="shared" si="20"/>
        <v>937.4728225506085</v>
      </c>
    </row>
    <row r="177" spans="1:43" s="10" customFormat="1" ht="14.4" x14ac:dyDescent="0.3">
      <c r="A177" s="251">
        <v>561</v>
      </c>
      <c r="B177" s="349" t="s">
        <v>176</v>
      </c>
      <c r="C177" s="360">
        <v>1337</v>
      </c>
      <c r="D177" s="350"/>
      <c r="E177" s="427">
        <v>1035321.4810468315</v>
      </c>
      <c r="F177" s="370">
        <v>948143.36557431309</v>
      </c>
      <c r="G177" s="409">
        <v>910072.53426083317</v>
      </c>
      <c r="H177" s="360"/>
      <c r="I177" s="432">
        <v>364167.75483977265</v>
      </c>
      <c r="J177" s="370">
        <v>95751.966088424102</v>
      </c>
      <c r="K177" s="409">
        <v>94831.772440108471</v>
      </c>
      <c r="L177" s="371"/>
      <c r="M177" s="432">
        <v>318837.16988358827</v>
      </c>
      <c r="N177" s="370">
        <v>141117.39385588895</v>
      </c>
      <c r="O177" s="409">
        <v>141117.39385588895</v>
      </c>
      <c r="P177" s="371"/>
      <c r="Q177" s="436">
        <v>274739.03408670292</v>
      </c>
      <c r="R177" s="370">
        <v>287299.98929823958</v>
      </c>
      <c r="S177" s="409">
        <v>265701.57026486204</v>
      </c>
      <c r="T177" s="371"/>
      <c r="U177" s="439">
        <v>1993065.4398568952</v>
      </c>
      <c r="V177" s="370">
        <v>1472312.7148168657</v>
      </c>
      <c r="W177" s="409">
        <v>1411723.2708216924</v>
      </c>
      <c r="X177" s="333"/>
      <c r="Y177" s="444">
        <f t="shared" si="16"/>
        <v>774.36161634018811</v>
      </c>
      <c r="Z177" s="378">
        <f t="shared" si="16"/>
        <v>709.15734149163279</v>
      </c>
      <c r="AA177" s="415">
        <f t="shared" si="16"/>
        <v>680.68252375529778</v>
      </c>
      <c r="AB177" s="379"/>
      <c r="AC177" s="451">
        <f t="shared" si="17"/>
        <v>272.37677998487106</v>
      </c>
      <c r="AD177" s="378">
        <f t="shared" si="17"/>
        <v>71.617027740032981</v>
      </c>
      <c r="AE177" s="415">
        <f t="shared" si="17"/>
        <v>70.928775198286061</v>
      </c>
      <c r="AF177" s="379"/>
      <c r="AG177" s="451">
        <f t="shared" si="18"/>
        <v>238.47207919490521</v>
      </c>
      <c r="AH177" s="378">
        <f t="shared" si="18"/>
        <v>105.54778897224304</v>
      </c>
      <c r="AI177" s="415">
        <f t="shared" si="18"/>
        <v>105.54778897224304</v>
      </c>
      <c r="AJ177" s="379"/>
      <c r="AK177" s="451">
        <f t="shared" si="19"/>
        <v>205.48918031914951</v>
      </c>
      <c r="AL177" s="378">
        <f t="shared" si="19"/>
        <v>214.88406080646192</v>
      </c>
      <c r="AM177" s="415">
        <f t="shared" si="19"/>
        <v>198.72967110311296</v>
      </c>
      <c r="AN177" s="379"/>
      <c r="AO177" s="455">
        <f t="shared" si="20"/>
        <v>1490.6996558391138</v>
      </c>
      <c r="AP177" s="380">
        <f t="shared" si="20"/>
        <v>1101.2062190103709</v>
      </c>
      <c r="AQ177" s="420">
        <f t="shared" si="20"/>
        <v>1055.8887590289398</v>
      </c>
    </row>
    <row r="178" spans="1:43" s="10" customFormat="1" ht="14.4" x14ac:dyDescent="0.3">
      <c r="A178" s="251">
        <v>562</v>
      </c>
      <c r="B178" s="349" t="s">
        <v>177</v>
      </c>
      <c r="C178" s="360">
        <v>8978</v>
      </c>
      <c r="D178" s="350"/>
      <c r="E178" s="427">
        <v>4687001.9300416838</v>
      </c>
      <c r="F178" s="370">
        <v>4428720.3990307581</v>
      </c>
      <c r="G178" s="409">
        <v>4869173.8741726074</v>
      </c>
      <c r="H178" s="360"/>
      <c r="I178" s="432">
        <v>-396180.76684205449</v>
      </c>
      <c r="J178" s="370">
        <v>514526.03110041603</v>
      </c>
      <c r="K178" s="409">
        <v>508312.30967310932</v>
      </c>
      <c r="L178" s="371"/>
      <c r="M178" s="432">
        <v>-355069.96669169812</v>
      </c>
      <c r="N178" s="370">
        <v>277509.28513627045</v>
      </c>
      <c r="O178" s="409">
        <v>277509.28513627045</v>
      </c>
      <c r="P178" s="371"/>
      <c r="Q178" s="436">
        <v>1647613.1023614616</v>
      </c>
      <c r="R178" s="370">
        <v>1704565.0986529333</v>
      </c>
      <c r="S178" s="409">
        <v>1536312.9368832647</v>
      </c>
      <c r="T178" s="371"/>
      <c r="U178" s="439">
        <v>5583364.2988693938</v>
      </c>
      <c r="V178" s="370">
        <v>6925320.8139203778</v>
      </c>
      <c r="W178" s="409">
        <v>7191308.405865252</v>
      </c>
      <c r="X178" s="333"/>
      <c r="Y178" s="444">
        <f t="shared" si="16"/>
        <v>522.05412453126348</v>
      </c>
      <c r="Z178" s="378">
        <f t="shared" si="16"/>
        <v>493.2858542025794</v>
      </c>
      <c r="AA178" s="415">
        <f t="shared" si="16"/>
        <v>542.3450517011147</v>
      </c>
      <c r="AB178" s="379"/>
      <c r="AC178" s="451">
        <f t="shared" si="17"/>
        <v>-44.127953535537365</v>
      </c>
      <c r="AD178" s="378">
        <f t="shared" si="17"/>
        <v>57.309649264916018</v>
      </c>
      <c r="AE178" s="415">
        <f t="shared" si="17"/>
        <v>56.617543960025543</v>
      </c>
      <c r="AF178" s="379"/>
      <c r="AG178" s="451">
        <f t="shared" si="18"/>
        <v>-39.548893594530867</v>
      </c>
      <c r="AH178" s="378">
        <f t="shared" si="18"/>
        <v>30.909922603728052</v>
      </c>
      <c r="AI178" s="415">
        <f t="shared" si="18"/>
        <v>30.909922603728052</v>
      </c>
      <c r="AJ178" s="379"/>
      <c r="AK178" s="451">
        <f t="shared" si="19"/>
        <v>183.51671890860567</v>
      </c>
      <c r="AL178" s="378">
        <f t="shared" si="19"/>
        <v>189.86022484438999</v>
      </c>
      <c r="AM178" s="415">
        <f t="shared" si="19"/>
        <v>171.11973010506401</v>
      </c>
      <c r="AN178" s="379"/>
      <c r="AO178" s="455">
        <f t="shared" si="20"/>
        <v>621.89399630980108</v>
      </c>
      <c r="AP178" s="380">
        <f t="shared" si="20"/>
        <v>771.36565091561351</v>
      </c>
      <c r="AQ178" s="420">
        <f t="shared" si="20"/>
        <v>800.99224836993233</v>
      </c>
    </row>
    <row r="179" spans="1:43" s="10" customFormat="1" ht="14.4" x14ac:dyDescent="0.3">
      <c r="A179" s="251">
        <v>563</v>
      </c>
      <c r="B179" s="349" t="s">
        <v>178</v>
      </c>
      <c r="C179" s="360">
        <v>7102</v>
      </c>
      <c r="D179" s="350"/>
      <c r="E179" s="427">
        <v>6460515.7586577255</v>
      </c>
      <c r="F179" s="370">
        <v>6538252.5118307499</v>
      </c>
      <c r="G179" s="409">
        <v>6343177.4280030653</v>
      </c>
      <c r="H179" s="360"/>
      <c r="I179" s="432">
        <v>334342.85284304817</v>
      </c>
      <c r="J179" s="370">
        <v>736826.03569226211</v>
      </c>
      <c r="K179" s="409">
        <v>731890.51428769063</v>
      </c>
      <c r="L179" s="371"/>
      <c r="M179" s="432">
        <v>-410221.65134159976</v>
      </c>
      <c r="N179" s="370">
        <v>-101233.49845807202</v>
      </c>
      <c r="O179" s="409">
        <v>-101233.49845807202</v>
      </c>
      <c r="P179" s="371"/>
      <c r="Q179" s="436">
        <v>1259181.6646857925</v>
      </c>
      <c r="R179" s="370">
        <v>1335894.6236200309</v>
      </c>
      <c r="S179" s="409">
        <v>1198874.9814744755</v>
      </c>
      <c r="T179" s="371"/>
      <c r="U179" s="439">
        <v>7643818.6248449665</v>
      </c>
      <c r="V179" s="370">
        <v>8509739.6726849712</v>
      </c>
      <c r="W179" s="409">
        <v>8172709.4253071602</v>
      </c>
      <c r="X179" s="333"/>
      <c r="Y179" s="444">
        <f t="shared" si="16"/>
        <v>909.67555036014153</v>
      </c>
      <c r="Z179" s="378">
        <f t="shared" si="16"/>
        <v>920.6213055239017</v>
      </c>
      <c r="AA179" s="415">
        <f t="shared" si="16"/>
        <v>893.15367896410385</v>
      </c>
      <c r="AB179" s="379"/>
      <c r="AC179" s="451">
        <f t="shared" si="17"/>
        <v>47.077281447908781</v>
      </c>
      <c r="AD179" s="378">
        <f t="shared" si="17"/>
        <v>103.74908979051847</v>
      </c>
      <c r="AE179" s="415">
        <f t="shared" si="17"/>
        <v>103.05414169074777</v>
      </c>
      <c r="AF179" s="379"/>
      <c r="AG179" s="451">
        <f t="shared" si="18"/>
        <v>-57.761426547676678</v>
      </c>
      <c r="AH179" s="378">
        <f t="shared" si="18"/>
        <v>-14.254223945096031</v>
      </c>
      <c r="AI179" s="415">
        <f t="shared" si="18"/>
        <v>-14.254223945096031</v>
      </c>
      <c r="AJ179" s="379"/>
      <c r="AK179" s="451">
        <f t="shared" si="19"/>
        <v>177.29958669188855</v>
      </c>
      <c r="AL179" s="378">
        <f t="shared" si="19"/>
        <v>188.10118609124626</v>
      </c>
      <c r="AM179" s="415">
        <f t="shared" si="19"/>
        <v>168.80807962186361</v>
      </c>
      <c r="AN179" s="379"/>
      <c r="AO179" s="455">
        <f t="shared" si="20"/>
        <v>1076.2909919522622</v>
      </c>
      <c r="AP179" s="380">
        <f t="shared" si="20"/>
        <v>1198.2173574605704</v>
      </c>
      <c r="AQ179" s="420">
        <f t="shared" si="20"/>
        <v>1150.7616763316194</v>
      </c>
    </row>
    <row r="180" spans="1:43" s="10" customFormat="1" ht="14.4" x14ac:dyDescent="0.3">
      <c r="A180" s="251">
        <v>564</v>
      </c>
      <c r="B180" s="349" t="s">
        <v>179</v>
      </c>
      <c r="C180" s="360">
        <v>209551</v>
      </c>
      <c r="D180" s="350"/>
      <c r="E180" s="427">
        <v>124712021.27005003</v>
      </c>
      <c r="F180" s="370">
        <v>126317821.0767194</v>
      </c>
      <c r="G180" s="409">
        <v>122470180.19969872</v>
      </c>
      <c r="H180" s="360"/>
      <c r="I180" s="432">
        <v>-21811721.516549539</v>
      </c>
      <c r="J180" s="370">
        <v>-33471086.378554739</v>
      </c>
      <c r="K180" s="409">
        <v>-33614100.612830855</v>
      </c>
      <c r="L180" s="371"/>
      <c r="M180" s="432">
        <v>-12134518.520710235</v>
      </c>
      <c r="N180" s="370">
        <v>-19867568.683102176</v>
      </c>
      <c r="O180" s="409">
        <v>-19867568.683102176</v>
      </c>
      <c r="P180" s="371"/>
      <c r="Q180" s="436">
        <v>27928467.857892063</v>
      </c>
      <c r="R180" s="370">
        <v>29728721.604493044</v>
      </c>
      <c r="S180" s="409">
        <v>26402539.986860923</v>
      </c>
      <c r="T180" s="371"/>
      <c r="U180" s="439">
        <v>118694249.09068233</v>
      </c>
      <c r="V180" s="370">
        <v>102707887.61955553</v>
      </c>
      <c r="W180" s="409">
        <v>95391050.890626609</v>
      </c>
      <c r="X180" s="333"/>
      <c r="Y180" s="444">
        <f t="shared" si="16"/>
        <v>595.13923231122749</v>
      </c>
      <c r="Z180" s="378">
        <f t="shared" si="16"/>
        <v>602.80228238815084</v>
      </c>
      <c r="AA180" s="415">
        <f t="shared" si="16"/>
        <v>584.44092464220512</v>
      </c>
      <c r="AB180" s="379"/>
      <c r="AC180" s="451">
        <f t="shared" si="17"/>
        <v>-104.08789037775787</v>
      </c>
      <c r="AD180" s="378">
        <f t="shared" si="17"/>
        <v>-159.72763851546753</v>
      </c>
      <c r="AE180" s="415">
        <f t="shared" si="17"/>
        <v>-160.41011788457632</v>
      </c>
      <c r="AF180" s="379"/>
      <c r="AG180" s="451">
        <f t="shared" si="18"/>
        <v>-57.907232705690909</v>
      </c>
      <c r="AH180" s="378">
        <f t="shared" si="18"/>
        <v>-94.81018312058724</v>
      </c>
      <c r="AI180" s="415">
        <f t="shared" si="18"/>
        <v>-94.81018312058724</v>
      </c>
      <c r="AJ180" s="379"/>
      <c r="AK180" s="451">
        <f t="shared" si="19"/>
        <v>133.27766442485154</v>
      </c>
      <c r="AL180" s="378">
        <f t="shared" si="19"/>
        <v>141.86866970089881</v>
      </c>
      <c r="AM180" s="415">
        <f t="shared" si="19"/>
        <v>125.99577184962574</v>
      </c>
      <c r="AN180" s="379"/>
      <c r="AO180" s="455">
        <f t="shared" si="20"/>
        <v>566.42177365263024</v>
      </c>
      <c r="AP180" s="380">
        <f t="shared" si="20"/>
        <v>490.13313045299492</v>
      </c>
      <c r="AQ180" s="420">
        <f t="shared" si="20"/>
        <v>455.21639548666724</v>
      </c>
    </row>
    <row r="181" spans="1:43" s="10" customFormat="1" ht="14.4" x14ac:dyDescent="0.3">
      <c r="A181" s="251">
        <v>576</v>
      </c>
      <c r="B181" s="349" t="s">
        <v>180</v>
      </c>
      <c r="C181" s="360">
        <v>2813</v>
      </c>
      <c r="D181" s="350"/>
      <c r="E181" s="427">
        <v>394078.58437003428</v>
      </c>
      <c r="F181" s="370">
        <v>428289.14262942143</v>
      </c>
      <c r="G181" s="409">
        <v>465724.07728519227</v>
      </c>
      <c r="H181" s="360"/>
      <c r="I181" s="432">
        <v>843287.56158048229</v>
      </c>
      <c r="J181" s="370">
        <v>736877.71010746097</v>
      </c>
      <c r="K181" s="409">
        <v>734904.1913459684</v>
      </c>
      <c r="L181" s="371"/>
      <c r="M181" s="432">
        <v>740806.26782373502</v>
      </c>
      <c r="N181" s="370">
        <v>672078.12820112973</v>
      </c>
      <c r="O181" s="409">
        <v>672078.12820112973</v>
      </c>
      <c r="P181" s="371"/>
      <c r="Q181" s="436">
        <v>609441.69196395355</v>
      </c>
      <c r="R181" s="370">
        <v>641819.94169283984</v>
      </c>
      <c r="S181" s="409">
        <v>578547.17804166675</v>
      </c>
      <c r="T181" s="371"/>
      <c r="U181" s="439">
        <v>2587614.1057382054</v>
      </c>
      <c r="V181" s="370">
        <v>2479064.9226308526</v>
      </c>
      <c r="W181" s="409">
        <v>2451253.5748739573</v>
      </c>
      <c r="X181" s="333"/>
      <c r="Y181" s="444">
        <f t="shared" si="16"/>
        <v>140.0919247671647</v>
      </c>
      <c r="Z181" s="378">
        <f t="shared" si="16"/>
        <v>152.2535167541491</v>
      </c>
      <c r="AA181" s="415">
        <f t="shared" si="16"/>
        <v>165.56134990586287</v>
      </c>
      <c r="AB181" s="379"/>
      <c r="AC181" s="451">
        <f t="shared" si="17"/>
        <v>299.78228282278076</v>
      </c>
      <c r="AD181" s="378">
        <f t="shared" si="17"/>
        <v>261.95439392373299</v>
      </c>
      <c r="AE181" s="415">
        <f t="shared" si="17"/>
        <v>261.25282308779538</v>
      </c>
      <c r="AF181" s="379"/>
      <c r="AG181" s="451">
        <f t="shared" si="18"/>
        <v>263.35096616556524</v>
      </c>
      <c r="AH181" s="378">
        <f t="shared" si="18"/>
        <v>238.91863782478839</v>
      </c>
      <c r="AI181" s="415">
        <f t="shared" si="18"/>
        <v>238.91863782478839</v>
      </c>
      <c r="AJ181" s="379"/>
      <c r="AK181" s="451">
        <f t="shared" si="19"/>
        <v>216.6518634781207</v>
      </c>
      <c r="AL181" s="378">
        <f t="shared" si="19"/>
        <v>228.16208378700316</v>
      </c>
      <c r="AM181" s="415">
        <f t="shared" si="19"/>
        <v>205.6690999081645</v>
      </c>
      <c r="AN181" s="379"/>
      <c r="AO181" s="455">
        <f t="shared" si="20"/>
        <v>919.87703723363154</v>
      </c>
      <c r="AP181" s="380">
        <f t="shared" si="20"/>
        <v>881.28863228967384</v>
      </c>
      <c r="AQ181" s="420">
        <f t="shared" si="20"/>
        <v>871.40191072661116</v>
      </c>
    </row>
    <row r="182" spans="1:43" s="10" customFormat="1" ht="14.4" x14ac:dyDescent="0.3">
      <c r="A182" s="251">
        <v>577</v>
      </c>
      <c r="B182" s="349" t="s">
        <v>181</v>
      </c>
      <c r="C182" s="360">
        <v>11041</v>
      </c>
      <c r="D182" s="350"/>
      <c r="E182" s="427">
        <v>8504044.262396561</v>
      </c>
      <c r="F182" s="370">
        <v>8431978.6394813173</v>
      </c>
      <c r="G182" s="409">
        <v>7908747.2820513351</v>
      </c>
      <c r="H182" s="360"/>
      <c r="I182" s="432">
        <v>-448966.36443179456</v>
      </c>
      <c r="J182" s="370">
        <v>-1052546.6157563713</v>
      </c>
      <c r="K182" s="409">
        <v>-1060080.6150269136</v>
      </c>
      <c r="L182" s="371"/>
      <c r="M182" s="432">
        <v>-708298.4577028089</v>
      </c>
      <c r="N182" s="370">
        <v>-1095811.6020929555</v>
      </c>
      <c r="O182" s="409">
        <v>-1095811.6020929555</v>
      </c>
      <c r="P182" s="371"/>
      <c r="Q182" s="436">
        <v>1549091.397714773</v>
      </c>
      <c r="R182" s="370">
        <v>1565589.9789463859</v>
      </c>
      <c r="S182" s="409">
        <v>1411802.6129051382</v>
      </c>
      <c r="T182" s="371"/>
      <c r="U182" s="439">
        <v>8895870.8379767295</v>
      </c>
      <c r="V182" s="370">
        <v>7849210.400578375</v>
      </c>
      <c r="W182" s="409">
        <v>7164657.6778366044</v>
      </c>
      <c r="X182" s="333"/>
      <c r="Y182" s="444">
        <f t="shared" si="16"/>
        <v>770.22409767200077</v>
      </c>
      <c r="Z182" s="378">
        <f t="shared" si="16"/>
        <v>763.69700565902701</v>
      </c>
      <c r="AA182" s="415">
        <f t="shared" si="16"/>
        <v>716.30715352335255</v>
      </c>
      <c r="AB182" s="379"/>
      <c r="AC182" s="451">
        <f t="shared" si="17"/>
        <v>-40.663559861588134</v>
      </c>
      <c r="AD182" s="378">
        <f t="shared" si="17"/>
        <v>-95.330732339133348</v>
      </c>
      <c r="AE182" s="415">
        <f t="shared" si="17"/>
        <v>-96.013098000807318</v>
      </c>
      <c r="AF182" s="379"/>
      <c r="AG182" s="451">
        <f t="shared" si="18"/>
        <v>-64.151658156218545</v>
      </c>
      <c r="AH182" s="378">
        <f t="shared" si="18"/>
        <v>-99.249307317539675</v>
      </c>
      <c r="AI182" s="415">
        <f t="shared" si="18"/>
        <v>-99.249307317539675</v>
      </c>
      <c r="AJ182" s="379"/>
      <c r="AK182" s="451">
        <f t="shared" si="19"/>
        <v>140.30354113891613</v>
      </c>
      <c r="AL182" s="378">
        <f t="shared" si="19"/>
        <v>141.7978424912948</v>
      </c>
      <c r="AM182" s="415">
        <f t="shared" si="19"/>
        <v>127.86908911377033</v>
      </c>
      <c r="AN182" s="379"/>
      <c r="AO182" s="455">
        <f t="shared" si="20"/>
        <v>805.71242079311014</v>
      </c>
      <c r="AP182" s="380">
        <f t="shared" si="20"/>
        <v>710.91480849364871</v>
      </c>
      <c r="AQ182" s="420">
        <f t="shared" si="20"/>
        <v>648.9138373187759</v>
      </c>
    </row>
    <row r="183" spans="1:43" s="10" customFormat="1" ht="14.4" x14ac:dyDescent="0.3">
      <c r="A183" s="251">
        <v>578</v>
      </c>
      <c r="B183" s="349" t="s">
        <v>182</v>
      </c>
      <c r="C183" s="360">
        <v>3183</v>
      </c>
      <c r="D183" s="350"/>
      <c r="E183" s="427">
        <v>2192518.8063463271</v>
      </c>
      <c r="F183" s="370">
        <v>1688873.6385745283</v>
      </c>
      <c r="G183" s="409">
        <v>2091112.3182598888</v>
      </c>
      <c r="H183" s="360"/>
      <c r="I183" s="432">
        <v>-382168.76131516322</v>
      </c>
      <c r="J183" s="370">
        <v>778830.49903362582</v>
      </c>
      <c r="K183" s="409">
        <v>776598.99494644359</v>
      </c>
      <c r="L183" s="371"/>
      <c r="M183" s="432">
        <v>-314350.6664897523</v>
      </c>
      <c r="N183" s="370">
        <v>491960.7831034385</v>
      </c>
      <c r="O183" s="409">
        <v>491960.7831034385</v>
      </c>
      <c r="P183" s="371"/>
      <c r="Q183" s="436">
        <v>662713.05076691741</v>
      </c>
      <c r="R183" s="370">
        <v>697805.23960298719</v>
      </c>
      <c r="S183" s="409">
        <v>626157.24042520067</v>
      </c>
      <c r="T183" s="371"/>
      <c r="U183" s="439">
        <v>2158712.4293083288</v>
      </c>
      <c r="V183" s="370">
        <v>3657470.16031458</v>
      </c>
      <c r="W183" s="409">
        <v>3985829.3367349715</v>
      </c>
      <c r="X183" s="333"/>
      <c r="Y183" s="444">
        <f t="shared" si="16"/>
        <v>688.82149115498805</v>
      </c>
      <c r="Z183" s="378">
        <f t="shared" si="16"/>
        <v>530.59178089052102</v>
      </c>
      <c r="AA183" s="415">
        <f t="shared" si="16"/>
        <v>656.96271387366914</v>
      </c>
      <c r="AB183" s="379"/>
      <c r="AC183" s="451">
        <f t="shared" si="17"/>
        <v>-120.06558633841132</v>
      </c>
      <c r="AD183" s="378">
        <f t="shared" si="17"/>
        <v>244.68441691285761</v>
      </c>
      <c r="AE183" s="415">
        <f t="shared" si="17"/>
        <v>243.98334745411361</v>
      </c>
      <c r="AF183" s="379"/>
      <c r="AG183" s="451">
        <f t="shared" si="18"/>
        <v>-98.759241749843639</v>
      </c>
      <c r="AH183" s="378">
        <f t="shared" si="18"/>
        <v>154.5588385496194</v>
      </c>
      <c r="AI183" s="415">
        <f t="shared" si="18"/>
        <v>154.5588385496194</v>
      </c>
      <c r="AJ183" s="379"/>
      <c r="AK183" s="451">
        <f t="shared" si="19"/>
        <v>208.20391164527723</v>
      </c>
      <c r="AL183" s="378">
        <f t="shared" si="19"/>
        <v>219.22879032453258</v>
      </c>
      <c r="AM183" s="415">
        <f t="shared" si="19"/>
        <v>196.71920842764709</v>
      </c>
      <c r="AN183" s="379"/>
      <c r="AO183" s="455">
        <f t="shared" si="20"/>
        <v>678.20057471201028</v>
      </c>
      <c r="AP183" s="380">
        <f t="shared" si="20"/>
        <v>1149.0638266775306</v>
      </c>
      <c r="AQ183" s="420">
        <f t="shared" si="20"/>
        <v>1252.2241083050492</v>
      </c>
    </row>
    <row r="184" spans="1:43" s="10" customFormat="1" ht="14.4" x14ac:dyDescent="0.3">
      <c r="A184" s="251">
        <v>580</v>
      </c>
      <c r="B184" s="349" t="s">
        <v>183</v>
      </c>
      <c r="C184" s="360">
        <v>4567</v>
      </c>
      <c r="D184" s="350"/>
      <c r="E184" s="427">
        <v>1457154.1949632466</v>
      </c>
      <c r="F184" s="370">
        <v>1447623.9725974374</v>
      </c>
      <c r="G184" s="409">
        <v>1474830.5547064096</v>
      </c>
      <c r="H184" s="360"/>
      <c r="I184" s="432">
        <v>-403420.47707424039</v>
      </c>
      <c r="J184" s="370">
        <v>-86812.124891883344</v>
      </c>
      <c r="K184" s="409">
        <v>-90023.145456283091</v>
      </c>
      <c r="L184" s="371"/>
      <c r="M184" s="432">
        <v>-25458.949048369486</v>
      </c>
      <c r="N184" s="370">
        <v>198552.16048116839</v>
      </c>
      <c r="O184" s="409">
        <v>198552.16048116839</v>
      </c>
      <c r="P184" s="371"/>
      <c r="Q184" s="436">
        <v>972960.20689920534</v>
      </c>
      <c r="R184" s="370">
        <v>1043569.8065509959</v>
      </c>
      <c r="S184" s="409">
        <v>946421.21676676394</v>
      </c>
      <c r="T184" s="371"/>
      <c r="U184" s="439">
        <v>2001234.975739842</v>
      </c>
      <c r="V184" s="370">
        <v>2602933.8147377186</v>
      </c>
      <c r="W184" s="409">
        <v>2529780.7864980586</v>
      </c>
      <c r="X184" s="333"/>
      <c r="Y184" s="444">
        <f t="shared" si="16"/>
        <v>319.06157104516018</v>
      </c>
      <c r="Z184" s="378">
        <f t="shared" si="16"/>
        <v>316.97481335612821</v>
      </c>
      <c r="AA184" s="415">
        <f t="shared" si="16"/>
        <v>322.93202424051009</v>
      </c>
      <c r="AB184" s="379"/>
      <c r="AC184" s="451">
        <f t="shared" si="17"/>
        <v>-88.333802731386115</v>
      </c>
      <c r="AD184" s="378">
        <f t="shared" si="17"/>
        <v>-19.008566869254071</v>
      </c>
      <c r="AE184" s="415">
        <f t="shared" si="17"/>
        <v>-19.711658737964328</v>
      </c>
      <c r="AF184" s="379"/>
      <c r="AG184" s="451">
        <f t="shared" si="18"/>
        <v>-5.5745454452308927</v>
      </c>
      <c r="AH184" s="378">
        <f t="shared" si="18"/>
        <v>43.475401900847032</v>
      </c>
      <c r="AI184" s="415">
        <f t="shared" si="18"/>
        <v>43.475401900847032</v>
      </c>
      <c r="AJ184" s="379"/>
      <c r="AK184" s="451">
        <f t="shared" si="19"/>
        <v>213.0414291436841</v>
      </c>
      <c r="AL184" s="378">
        <f t="shared" si="19"/>
        <v>228.50225674425135</v>
      </c>
      <c r="AM184" s="415">
        <f t="shared" si="19"/>
        <v>207.23039561348017</v>
      </c>
      <c r="AN184" s="379"/>
      <c r="AO184" s="455">
        <f t="shared" si="20"/>
        <v>438.19465201222727</v>
      </c>
      <c r="AP184" s="380">
        <f t="shared" si="20"/>
        <v>569.94390513197254</v>
      </c>
      <c r="AQ184" s="420">
        <f t="shared" si="20"/>
        <v>553.92616301687292</v>
      </c>
    </row>
    <row r="185" spans="1:43" s="10" customFormat="1" ht="14.4" x14ac:dyDescent="0.3">
      <c r="A185" s="251">
        <v>581</v>
      </c>
      <c r="B185" s="349" t="s">
        <v>184</v>
      </c>
      <c r="C185" s="360">
        <v>6286</v>
      </c>
      <c r="D185" s="350"/>
      <c r="E185" s="427">
        <v>3275162.2974005518</v>
      </c>
      <c r="F185" s="370">
        <v>3536719.291187942</v>
      </c>
      <c r="G185" s="409">
        <v>3513694.8035634561</v>
      </c>
      <c r="H185" s="360"/>
      <c r="I185" s="432">
        <v>941744.12842739152</v>
      </c>
      <c r="J185" s="370">
        <v>869418.27461054025</v>
      </c>
      <c r="K185" s="409">
        <v>865036.66287583194</v>
      </c>
      <c r="L185" s="371"/>
      <c r="M185" s="432">
        <v>547065.93433072336</v>
      </c>
      <c r="N185" s="370">
        <v>492932.93288683234</v>
      </c>
      <c r="O185" s="409">
        <v>492932.93288683234</v>
      </c>
      <c r="P185" s="371"/>
      <c r="Q185" s="436">
        <v>1195002.7952059824</v>
      </c>
      <c r="R185" s="370">
        <v>1273364.9103166345</v>
      </c>
      <c r="S185" s="409">
        <v>1145502.3630867475</v>
      </c>
      <c r="T185" s="371"/>
      <c r="U185" s="439">
        <v>5958975.1553646494</v>
      </c>
      <c r="V185" s="370">
        <v>6172435.4090019492</v>
      </c>
      <c r="W185" s="409">
        <v>6017166.7624128684</v>
      </c>
      <c r="X185" s="333"/>
      <c r="Y185" s="444">
        <f t="shared" si="16"/>
        <v>521.02486436534389</v>
      </c>
      <c r="Z185" s="378">
        <f t="shared" si="16"/>
        <v>562.63431294749319</v>
      </c>
      <c r="AA185" s="415">
        <f t="shared" si="16"/>
        <v>558.97149277178744</v>
      </c>
      <c r="AB185" s="379"/>
      <c r="AC185" s="451">
        <f t="shared" si="17"/>
        <v>149.81611969891688</v>
      </c>
      <c r="AD185" s="378">
        <f t="shared" si="17"/>
        <v>138.31025685818329</v>
      </c>
      <c r="AE185" s="415">
        <f t="shared" si="17"/>
        <v>137.61321394779381</v>
      </c>
      <c r="AF185" s="379"/>
      <c r="AG185" s="451">
        <f t="shared" si="18"/>
        <v>87.029260949844627</v>
      </c>
      <c r="AH185" s="378">
        <f t="shared" si="18"/>
        <v>78.417583978178868</v>
      </c>
      <c r="AI185" s="415">
        <f t="shared" si="18"/>
        <v>78.417583978178868</v>
      </c>
      <c r="AJ185" s="379"/>
      <c r="AK185" s="451">
        <f t="shared" si="19"/>
        <v>190.10543989913816</v>
      </c>
      <c r="AL185" s="378">
        <f t="shared" si="19"/>
        <v>202.57157338794693</v>
      </c>
      <c r="AM185" s="415">
        <f t="shared" si="19"/>
        <v>182.23072909429644</v>
      </c>
      <c r="AN185" s="379"/>
      <c r="AO185" s="455">
        <f t="shared" si="20"/>
        <v>947.97568491324364</v>
      </c>
      <c r="AP185" s="380">
        <f t="shared" si="20"/>
        <v>981.93372717180227</v>
      </c>
      <c r="AQ185" s="420">
        <f t="shared" si="20"/>
        <v>957.23301979205667</v>
      </c>
    </row>
    <row r="186" spans="1:43" s="10" customFormat="1" ht="14.4" x14ac:dyDescent="0.3">
      <c r="A186" s="251">
        <v>583</v>
      </c>
      <c r="B186" s="349" t="s">
        <v>185</v>
      </c>
      <c r="C186" s="360">
        <v>924</v>
      </c>
      <c r="D186" s="350"/>
      <c r="E186" s="427">
        <v>769361.69445406122</v>
      </c>
      <c r="F186" s="370">
        <v>859309.47144508502</v>
      </c>
      <c r="G186" s="409">
        <v>760621.8675427438</v>
      </c>
      <c r="H186" s="360"/>
      <c r="I186" s="432">
        <v>-830585.9021620343</v>
      </c>
      <c r="J186" s="370">
        <v>-942264.10192896635</v>
      </c>
      <c r="K186" s="409">
        <v>-942906.30604184628</v>
      </c>
      <c r="L186" s="371"/>
      <c r="M186" s="432">
        <v>133280.38066358719</v>
      </c>
      <c r="N186" s="370">
        <v>45135.549925724401</v>
      </c>
      <c r="O186" s="409">
        <v>45135.549925724401</v>
      </c>
      <c r="P186" s="371"/>
      <c r="Q186" s="436">
        <v>191744.82374025264</v>
      </c>
      <c r="R186" s="370">
        <v>201682.47266797908</v>
      </c>
      <c r="S186" s="409">
        <v>176214.46013043879</v>
      </c>
      <c r="T186" s="371"/>
      <c r="U186" s="439">
        <v>263800.99669586675</v>
      </c>
      <c r="V186" s="370">
        <v>163863.3921098221</v>
      </c>
      <c r="W186" s="409">
        <v>39065.571557060699</v>
      </c>
      <c r="X186" s="333"/>
      <c r="Y186" s="444">
        <f t="shared" si="16"/>
        <v>832.64252646543423</v>
      </c>
      <c r="Z186" s="378">
        <f t="shared" si="16"/>
        <v>929.98860546004869</v>
      </c>
      <c r="AA186" s="415">
        <f t="shared" si="16"/>
        <v>823.18383933197379</v>
      </c>
      <c r="AB186" s="379"/>
      <c r="AC186" s="451">
        <f t="shared" si="17"/>
        <v>-898.90249151735316</v>
      </c>
      <c r="AD186" s="378">
        <f t="shared" si="17"/>
        <v>-1019.7663440789679</v>
      </c>
      <c r="AE186" s="415">
        <f t="shared" si="17"/>
        <v>-1020.4613701751583</v>
      </c>
      <c r="AF186" s="379"/>
      <c r="AG186" s="451">
        <f t="shared" si="18"/>
        <v>144.24283621600344</v>
      </c>
      <c r="AH186" s="378">
        <f t="shared" si="18"/>
        <v>48.847997755112985</v>
      </c>
      <c r="AI186" s="415">
        <f t="shared" si="18"/>
        <v>48.847997755112985</v>
      </c>
      <c r="AJ186" s="379"/>
      <c r="AK186" s="451">
        <f t="shared" si="19"/>
        <v>207.51604300893143</v>
      </c>
      <c r="AL186" s="378">
        <f t="shared" si="19"/>
        <v>218.27107431599467</v>
      </c>
      <c r="AM186" s="415">
        <f t="shared" si="19"/>
        <v>190.70829018445755</v>
      </c>
      <c r="AN186" s="379"/>
      <c r="AO186" s="455">
        <f t="shared" si="20"/>
        <v>285.49891417301598</v>
      </c>
      <c r="AP186" s="380">
        <f t="shared" si="20"/>
        <v>177.34133345218842</v>
      </c>
      <c r="AQ186" s="420">
        <f t="shared" si="20"/>
        <v>42.278757096386038</v>
      </c>
    </row>
    <row r="187" spans="1:43" s="10" customFormat="1" ht="14.4" x14ac:dyDescent="0.3">
      <c r="A187" s="251">
        <v>584</v>
      </c>
      <c r="B187" s="349" t="s">
        <v>186</v>
      </c>
      <c r="C187" s="360">
        <v>2676</v>
      </c>
      <c r="D187" s="350"/>
      <c r="E187" s="427">
        <v>5507532.0812331606</v>
      </c>
      <c r="F187" s="370">
        <v>5568798.3304165388</v>
      </c>
      <c r="G187" s="409">
        <v>5551720.5143105388</v>
      </c>
      <c r="H187" s="360"/>
      <c r="I187" s="432">
        <v>-358138.30411396106</v>
      </c>
      <c r="J187" s="370">
        <v>-562028.02123055467</v>
      </c>
      <c r="K187" s="409">
        <v>-563894.62093995651</v>
      </c>
      <c r="L187" s="371"/>
      <c r="M187" s="432">
        <v>-400787.21454349521</v>
      </c>
      <c r="N187" s="370">
        <v>-524363.52410063765</v>
      </c>
      <c r="O187" s="409">
        <v>-524363.52410063765</v>
      </c>
      <c r="P187" s="371"/>
      <c r="Q187" s="436">
        <v>510506.26975170051</v>
      </c>
      <c r="R187" s="370">
        <v>544200.84294062923</v>
      </c>
      <c r="S187" s="409">
        <v>502410.46286527463</v>
      </c>
      <c r="T187" s="371"/>
      <c r="U187" s="439">
        <v>5259112.832327405</v>
      </c>
      <c r="V187" s="370">
        <v>5026607.6280259751</v>
      </c>
      <c r="W187" s="409">
        <v>4965872.8321352182</v>
      </c>
      <c r="X187" s="333"/>
      <c r="Y187" s="444">
        <f t="shared" si="16"/>
        <v>2058.1211065893726</v>
      </c>
      <c r="Z187" s="378">
        <f t="shared" si="16"/>
        <v>2081.0158185413075</v>
      </c>
      <c r="AA187" s="415">
        <f t="shared" si="16"/>
        <v>2074.6339739576006</v>
      </c>
      <c r="AB187" s="379"/>
      <c r="AC187" s="451">
        <f t="shared" si="17"/>
        <v>-133.83344697831131</v>
      </c>
      <c r="AD187" s="378">
        <f t="shared" si="17"/>
        <v>-210.02541899497558</v>
      </c>
      <c r="AE187" s="415">
        <f t="shared" si="17"/>
        <v>-210.72295251866836</v>
      </c>
      <c r="AF187" s="379"/>
      <c r="AG187" s="451">
        <f t="shared" si="18"/>
        <v>-149.77100692955725</v>
      </c>
      <c r="AH187" s="378">
        <f t="shared" si="18"/>
        <v>-195.9504948059184</v>
      </c>
      <c r="AI187" s="415">
        <f t="shared" si="18"/>
        <v>-195.9504948059184</v>
      </c>
      <c r="AJ187" s="379"/>
      <c r="AK187" s="451">
        <f t="shared" si="19"/>
        <v>190.77214863665938</v>
      </c>
      <c r="AL187" s="378">
        <f t="shared" si="19"/>
        <v>203.3635436997867</v>
      </c>
      <c r="AM187" s="415">
        <f t="shared" si="19"/>
        <v>187.74680974038662</v>
      </c>
      <c r="AN187" s="379"/>
      <c r="AO187" s="455">
        <f t="shared" si="20"/>
        <v>1965.2888013181632</v>
      </c>
      <c r="AP187" s="380">
        <f t="shared" si="20"/>
        <v>1878.4034484402</v>
      </c>
      <c r="AQ187" s="420">
        <f t="shared" si="20"/>
        <v>1855.7073363733998</v>
      </c>
    </row>
    <row r="188" spans="1:43" s="10" customFormat="1" ht="14.4" x14ac:dyDescent="0.3">
      <c r="A188" s="251">
        <v>588</v>
      </c>
      <c r="B188" s="349" t="s">
        <v>187</v>
      </c>
      <c r="C188" s="360">
        <v>1644</v>
      </c>
      <c r="D188" s="350"/>
      <c r="E188" s="427">
        <v>303428.4823754055</v>
      </c>
      <c r="F188" s="370">
        <v>474401.81082517875</v>
      </c>
      <c r="G188" s="409">
        <v>452310.08535526047</v>
      </c>
      <c r="H188" s="360"/>
      <c r="I188" s="432">
        <v>-440037.15890558279</v>
      </c>
      <c r="J188" s="370">
        <v>-87734.957109278635</v>
      </c>
      <c r="K188" s="409">
        <v>-88875.886865136243</v>
      </c>
      <c r="L188" s="371"/>
      <c r="M188" s="432">
        <v>-238098.87565480359</v>
      </c>
      <c r="N188" s="370">
        <v>5335.8548621977125</v>
      </c>
      <c r="O188" s="409">
        <v>5335.8548621977125</v>
      </c>
      <c r="P188" s="371"/>
      <c r="Q188" s="436">
        <v>370161.35410432197</v>
      </c>
      <c r="R188" s="370">
        <v>397452.2731955552</v>
      </c>
      <c r="S188" s="409">
        <v>361955.16447912273</v>
      </c>
      <c r="T188" s="371"/>
      <c r="U188" s="439">
        <v>-4546.1980806589127</v>
      </c>
      <c r="V188" s="370">
        <v>789454.98177365307</v>
      </c>
      <c r="W188" s="409">
        <v>730725.21783144469</v>
      </c>
      <c r="X188" s="333"/>
      <c r="Y188" s="444">
        <f t="shared" si="16"/>
        <v>184.56720339136587</v>
      </c>
      <c r="Z188" s="378">
        <f t="shared" si="16"/>
        <v>288.5655783608143</v>
      </c>
      <c r="AA188" s="415">
        <f t="shared" si="16"/>
        <v>275.12778914553559</v>
      </c>
      <c r="AB188" s="379"/>
      <c r="AC188" s="451">
        <f t="shared" si="17"/>
        <v>-267.66250541702118</v>
      </c>
      <c r="AD188" s="378">
        <f t="shared" si="17"/>
        <v>-53.366762231921314</v>
      </c>
      <c r="AE188" s="415">
        <f t="shared" si="17"/>
        <v>-54.060758433781167</v>
      </c>
      <c r="AF188" s="379"/>
      <c r="AG188" s="451">
        <f t="shared" si="18"/>
        <v>-144.8289997900265</v>
      </c>
      <c r="AH188" s="378">
        <f t="shared" si="18"/>
        <v>3.2456538091226963</v>
      </c>
      <c r="AI188" s="415">
        <f t="shared" si="18"/>
        <v>3.2456538091226963</v>
      </c>
      <c r="AJ188" s="379"/>
      <c r="AK188" s="451">
        <f t="shared" si="19"/>
        <v>225.15897451601094</v>
      </c>
      <c r="AL188" s="378">
        <f t="shared" si="19"/>
        <v>241.75929026493625</v>
      </c>
      <c r="AM188" s="415">
        <f t="shared" si="19"/>
        <v>220.16737498730092</v>
      </c>
      <c r="AN188" s="379"/>
      <c r="AO188" s="455">
        <f t="shared" si="20"/>
        <v>-2.7653272996708713</v>
      </c>
      <c r="AP188" s="380">
        <f t="shared" si="20"/>
        <v>480.20376020295197</v>
      </c>
      <c r="AQ188" s="420">
        <f t="shared" si="20"/>
        <v>444.48005950817804</v>
      </c>
    </row>
    <row r="189" spans="1:43" s="10" customFormat="1" ht="14.4" x14ac:dyDescent="0.3">
      <c r="A189" s="251">
        <v>592</v>
      </c>
      <c r="B189" s="349" t="s">
        <v>188</v>
      </c>
      <c r="C189" s="360">
        <v>3678</v>
      </c>
      <c r="D189" s="350"/>
      <c r="E189" s="427">
        <v>3269909.7667762539</v>
      </c>
      <c r="F189" s="370">
        <v>3529593.9308924144</v>
      </c>
      <c r="G189" s="409">
        <v>3595570.5653844834</v>
      </c>
      <c r="H189" s="360"/>
      <c r="I189" s="432">
        <v>700227.67995579506</v>
      </c>
      <c r="J189" s="370">
        <v>22925.673983490233</v>
      </c>
      <c r="K189" s="409">
        <v>20323.747115839138</v>
      </c>
      <c r="L189" s="371"/>
      <c r="M189" s="432">
        <v>404739.96026244573</v>
      </c>
      <c r="N189" s="370">
        <v>-40490.19374769854</v>
      </c>
      <c r="O189" s="409">
        <v>-40490.19374769854</v>
      </c>
      <c r="P189" s="371"/>
      <c r="Q189" s="436">
        <v>674960.15148133598</v>
      </c>
      <c r="R189" s="370">
        <v>703757.18642482371</v>
      </c>
      <c r="S189" s="409">
        <v>627813.99252990331</v>
      </c>
      <c r="T189" s="371"/>
      <c r="U189" s="439">
        <v>5049837.5584758306</v>
      </c>
      <c r="V189" s="370">
        <v>4215786.5975530297</v>
      </c>
      <c r="W189" s="409">
        <v>4203218.1112825274</v>
      </c>
      <c r="X189" s="333"/>
      <c r="Y189" s="444">
        <f t="shared" si="16"/>
        <v>889.04561358788851</v>
      </c>
      <c r="Z189" s="378">
        <f t="shared" si="16"/>
        <v>959.65033466351667</v>
      </c>
      <c r="AA189" s="415">
        <f t="shared" si="16"/>
        <v>977.58851696152351</v>
      </c>
      <c r="AB189" s="379"/>
      <c r="AC189" s="451">
        <f t="shared" si="17"/>
        <v>190.38272973240757</v>
      </c>
      <c r="AD189" s="378">
        <f t="shared" si="17"/>
        <v>6.2331903163377467</v>
      </c>
      <c r="AE189" s="415">
        <f t="shared" si="17"/>
        <v>5.5257604991406035</v>
      </c>
      <c r="AF189" s="379"/>
      <c r="AG189" s="451">
        <f t="shared" si="18"/>
        <v>110.04349109908802</v>
      </c>
      <c r="AH189" s="378">
        <f t="shared" si="18"/>
        <v>-11.008753058101833</v>
      </c>
      <c r="AI189" s="415">
        <f t="shared" si="18"/>
        <v>-11.008753058101833</v>
      </c>
      <c r="AJ189" s="379"/>
      <c r="AK189" s="451">
        <f t="shared" si="19"/>
        <v>183.51281986985754</v>
      </c>
      <c r="AL189" s="378">
        <f t="shared" si="19"/>
        <v>191.34235628733651</v>
      </c>
      <c r="AM189" s="415">
        <f t="shared" si="19"/>
        <v>170.69439709894053</v>
      </c>
      <c r="AN189" s="379"/>
      <c r="AO189" s="455">
        <f t="shared" si="20"/>
        <v>1372.9846542892417</v>
      </c>
      <c r="AP189" s="380">
        <f t="shared" si="20"/>
        <v>1146.2171282090892</v>
      </c>
      <c r="AQ189" s="420">
        <f t="shared" si="20"/>
        <v>1142.7999215015029</v>
      </c>
    </row>
    <row r="190" spans="1:43" s="10" customFormat="1" ht="14.4" x14ac:dyDescent="0.3">
      <c r="A190" s="251">
        <v>593</v>
      </c>
      <c r="B190" s="349" t="s">
        <v>189</v>
      </c>
      <c r="C190" s="360">
        <v>17253</v>
      </c>
      <c r="D190" s="350"/>
      <c r="E190" s="427">
        <v>4057439.9554154612</v>
      </c>
      <c r="F190" s="370">
        <v>4271051.9574739728</v>
      </c>
      <c r="G190" s="409">
        <v>4345297.876355608</v>
      </c>
      <c r="H190" s="360"/>
      <c r="I190" s="432">
        <v>-1045970.4923668059</v>
      </c>
      <c r="J190" s="370">
        <v>-985882.36946207297</v>
      </c>
      <c r="K190" s="409">
        <v>-997867.65030126646</v>
      </c>
      <c r="L190" s="371"/>
      <c r="M190" s="432">
        <v>-1306405.8758758213</v>
      </c>
      <c r="N190" s="370">
        <v>-1197937.3169826134</v>
      </c>
      <c r="O190" s="409">
        <v>-1197937.3169826134</v>
      </c>
      <c r="P190" s="371"/>
      <c r="Q190" s="436">
        <v>3222417.474099562</v>
      </c>
      <c r="R190" s="370">
        <v>3439127.0908242865</v>
      </c>
      <c r="S190" s="409">
        <v>3088056.7809643662</v>
      </c>
      <c r="T190" s="371"/>
      <c r="U190" s="439">
        <v>4927481.0612723958</v>
      </c>
      <c r="V190" s="370">
        <v>5526359.3618535725</v>
      </c>
      <c r="W190" s="409">
        <v>5237549.6900360938</v>
      </c>
      <c r="X190" s="333"/>
      <c r="Y190" s="444">
        <f t="shared" si="16"/>
        <v>235.17301080481431</v>
      </c>
      <c r="Z190" s="378">
        <f t="shared" si="16"/>
        <v>247.55416202828337</v>
      </c>
      <c r="AA190" s="415">
        <f t="shared" si="16"/>
        <v>251.85752485687172</v>
      </c>
      <c r="AB190" s="379"/>
      <c r="AC190" s="451">
        <f t="shared" si="17"/>
        <v>-60.625427019463622</v>
      </c>
      <c r="AD190" s="378">
        <f t="shared" si="17"/>
        <v>-57.142663273753719</v>
      </c>
      <c r="AE190" s="415">
        <f t="shared" si="17"/>
        <v>-57.837341349403957</v>
      </c>
      <c r="AF190" s="379"/>
      <c r="AG190" s="451">
        <f t="shared" si="18"/>
        <v>-75.720505180306105</v>
      </c>
      <c r="AH190" s="378">
        <f t="shared" si="18"/>
        <v>-69.433566161398801</v>
      </c>
      <c r="AI190" s="415">
        <f t="shared" si="18"/>
        <v>-69.433566161398801</v>
      </c>
      <c r="AJ190" s="379"/>
      <c r="AK190" s="451">
        <f t="shared" si="19"/>
        <v>186.77432760097153</v>
      </c>
      <c r="AL190" s="378">
        <f t="shared" si="19"/>
        <v>199.33501946468942</v>
      </c>
      <c r="AM190" s="415">
        <f t="shared" si="19"/>
        <v>178.98665628959404</v>
      </c>
      <c r="AN190" s="379"/>
      <c r="AO190" s="455">
        <f t="shared" si="20"/>
        <v>285.60140620601612</v>
      </c>
      <c r="AP190" s="380">
        <f t="shared" si="20"/>
        <v>320.31295205782021</v>
      </c>
      <c r="AQ190" s="420">
        <f t="shared" si="20"/>
        <v>303.57327363566299</v>
      </c>
    </row>
    <row r="191" spans="1:43" s="10" customFormat="1" ht="14.4" x14ac:dyDescent="0.3">
      <c r="A191" s="251">
        <v>595</v>
      </c>
      <c r="B191" s="349" t="s">
        <v>190</v>
      </c>
      <c r="C191" s="360">
        <v>4269</v>
      </c>
      <c r="D191" s="350"/>
      <c r="E191" s="427">
        <v>3206481.6071668081</v>
      </c>
      <c r="F191" s="370">
        <v>3604632.8671237039</v>
      </c>
      <c r="G191" s="409">
        <v>3580670.3119226587</v>
      </c>
      <c r="H191" s="360"/>
      <c r="I191" s="432">
        <v>550834.59223135433</v>
      </c>
      <c r="J191" s="370">
        <v>785976.57728174073</v>
      </c>
      <c r="K191" s="409">
        <v>782995.95002958796</v>
      </c>
      <c r="L191" s="371"/>
      <c r="M191" s="432">
        <v>87729.402139128491</v>
      </c>
      <c r="N191" s="370">
        <v>261895.41159787012</v>
      </c>
      <c r="O191" s="409">
        <v>261895.41159787012</v>
      </c>
      <c r="P191" s="371"/>
      <c r="Q191" s="436">
        <v>915166.41684054595</v>
      </c>
      <c r="R191" s="370">
        <v>985872.25972960936</v>
      </c>
      <c r="S191" s="409">
        <v>885669.0596942408</v>
      </c>
      <c r="T191" s="371"/>
      <c r="U191" s="439">
        <v>4760212.0183778368</v>
      </c>
      <c r="V191" s="370">
        <v>5638377.1157329241</v>
      </c>
      <c r="W191" s="409">
        <v>5511230.7332443576</v>
      </c>
      <c r="X191" s="333"/>
      <c r="Y191" s="444">
        <f t="shared" si="16"/>
        <v>751.10836429299786</v>
      </c>
      <c r="Z191" s="378">
        <f t="shared" si="16"/>
        <v>844.37406116741715</v>
      </c>
      <c r="AA191" s="415">
        <f t="shared" si="16"/>
        <v>838.76090698586529</v>
      </c>
      <c r="AB191" s="379"/>
      <c r="AC191" s="451">
        <f t="shared" si="17"/>
        <v>129.03129356555502</v>
      </c>
      <c r="AD191" s="378">
        <f t="shared" si="17"/>
        <v>184.11257373664574</v>
      </c>
      <c r="AE191" s="415">
        <f t="shared" si="17"/>
        <v>183.41437105401451</v>
      </c>
      <c r="AF191" s="379"/>
      <c r="AG191" s="451">
        <f t="shared" si="18"/>
        <v>20.550340159083742</v>
      </c>
      <c r="AH191" s="378">
        <f t="shared" si="18"/>
        <v>61.348187303319307</v>
      </c>
      <c r="AI191" s="415">
        <f t="shared" si="18"/>
        <v>61.348187303319307</v>
      </c>
      <c r="AJ191" s="379"/>
      <c r="AK191" s="451">
        <f t="shared" si="19"/>
        <v>214.3748926775699</v>
      </c>
      <c r="AL191" s="378">
        <f t="shared" si="19"/>
        <v>230.9375169195618</v>
      </c>
      <c r="AM191" s="415">
        <f t="shared" si="19"/>
        <v>207.46522831910067</v>
      </c>
      <c r="AN191" s="379"/>
      <c r="AO191" s="455">
        <f t="shared" si="20"/>
        <v>1115.0648906952065</v>
      </c>
      <c r="AP191" s="380">
        <f t="shared" si="20"/>
        <v>1320.772339126944</v>
      </c>
      <c r="AQ191" s="420">
        <f t="shared" si="20"/>
        <v>1290.9886936622997</v>
      </c>
    </row>
    <row r="192" spans="1:43" s="10" customFormat="1" ht="14.4" x14ac:dyDescent="0.3">
      <c r="A192" s="251">
        <v>598</v>
      </c>
      <c r="B192" s="349" t="s">
        <v>191</v>
      </c>
      <c r="C192" s="360">
        <v>19097</v>
      </c>
      <c r="D192" s="350"/>
      <c r="E192" s="427">
        <v>9900115.4093522821</v>
      </c>
      <c r="F192" s="370">
        <v>11002517.326539751</v>
      </c>
      <c r="G192" s="409">
        <v>11385321.633950144</v>
      </c>
      <c r="H192" s="360"/>
      <c r="I192" s="432">
        <v>-3544871.6600922244</v>
      </c>
      <c r="J192" s="370">
        <v>-3181477.7134706113</v>
      </c>
      <c r="K192" s="409">
        <v>-3194629.4466780969</v>
      </c>
      <c r="L192" s="371"/>
      <c r="M192" s="432">
        <v>-1489738.2939557391</v>
      </c>
      <c r="N192" s="370">
        <v>-1309068.6171758429</v>
      </c>
      <c r="O192" s="409">
        <v>-1309068.6171758429</v>
      </c>
      <c r="P192" s="371"/>
      <c r="Q192" s="436">
        <v>2923880.375971437</v>
      </c>
      <c r="R192" s="370">
        <v>3152952.8818452209</v>
      </c>
      <c r="S192" s="409">
        <v>2785540.2845203206</v>
      </c>
      <c r="T192" s="371"/>
      <c r="U192" s="439">
        <v>7789385.8312757555</v>
      </c>
      <c r="V192" s="370">
        <v>9664923.8777385186</v>
      </c>
      <c r="W192" s="409">
        <v>9667163.8546165265</v>
      </c>
      <c r="X192" s="333"/>
      <c r="Y192" s="444">
        <f t="shared" si="16"/>
        <v>518.41207568478205</v>
      </c>
      <c r="Z192" s="378">
        <f t="shared" si="16"/>
        <v>576.1385205288658</v>
      </c>
      <c r="AA192" s="415">
        <f t="shared" si="16"/>
        <v>596.18377933445799</v>
      </c>
      <c r="AB192" s="379"/>
      <c r="AC192" s="451">
        <f t="shared" si="17"/>
        <v>-185.62453055936663</v>
      </c>
      <c r="AD192" s="378">
        <f t="shared" si="17"/>
        <v>-166.59568065510871</v>
      </c>
      <c r="AE192" s="415">
        <f t="shared" si="17"/>
        <v>-167.28436124407483</v>
      </c>
      <c r="AF192" s="379"/>
      <c r="AG192" s="451">
        <f t="shared" si="18"/>
        <v>-78.009022043029745</v>
      </c>
      <c r="AH192" s="378">
        <f t="shared" si="18"/>
        <v>-68.548390698844997</v>
      </c>
      <c r="AI192" s="415">
        <f t="shared" si="18"/>
        <v>-68.548390698844997</v>
      </c>
      <c r="AJ192" s="379"/>
      <c r="AK192" s="451">
        <f t="shared" si="19"/>
        <v>153.10679038442882</v>
      </c>
      <c r="AL192" s="378">
        <f t="shared" si="19"/>
        <v>165.10199936352416</v>
      </c>
      <c r="AM192" s="415">
        <f t="shared" si="19"/>
        <v>145.86271584648483</v>
      </c>
      <c r="AN192" s="379"/>
      <c r="AO192" s="455">
        <f t="shared" si="20"/>
        <v>407.88531346681447</v>
      </c>
      <c r="AP192" s="380">
        <f t="shared" si="20"/>
        <v>506.09644853843633</v>
      </c>
      <c r="AQ192" s="420">
        <f t="shared" si="20"/>
        <v>506.21374323802308</v>
      </c>
    </row>
    <row r="193" spans="1:43" s="10" customFormat="1" ht="14.4" x14ac:dyDescent="0.3">
      <c r="A193" s="251">
        <v>599</v>
      </c>
      <c r="B193" s="349" t="s">
        <v>192</v>
      </c>
      <c r="C193" s="360">
        <v>11172</v>
      </c>
      <c r="D193" s="350"/>
      <c r="E193" s="427">
        <v>18257033.121757127</v>
      </c>
      <c r="F193" s="370">
        <v>18210307.928259749</v>
      </c>
      <c r="G193" s="409">
        <v>17683134.890062962</v>
      </c>
      <c r="H193" s="360"/>
      <c r="I193" s="432">
        <v>-2554467.4506620141</v>
      </c>
      <c r="J193" s="370">
        <v>-1764558.412650055</v>
      </c>
      <c r="K193" s="409">
        <v>-1772266.2416052865</v>
      </c>
      <c r="L193" s="371"/>
      <c r="M193" s="432">
        <v>-2285252.8109904737</v>
      </c>
      <c r="N193" s="370">
        <v>-1741145.7746184517</v>
      </c>
      <c r="O193" s="409">
        <v>-1741145.7746184517</v>
      </c>
      <c r="P193" s="371"/>
      <c r="Q193" s="436">
        <v>1924032.0732917667</v>
      </c>
      <c r="R193" s="370">
        <v>1992776.2358618211</v>
      </c>
      <c r="S193" s="409">
        <v>1839753.1483936934</v>
      </c>
      <c r="T193" s="371"/>
      <c r="U193" s="439">
        <v>15341344.933396408</v>
      </c>
      <c r="V193" s="370">
        <v>16697379.976853067</v>
      </c>
      <c r="W193" s="409">
        <v>16009476.022232916</v>
      </c>
      <c r="X193" s="333"/>
      <c r="Y193" s="444">
        <f t="shared" si="16"/>
        <v>1634.1776872321095</v>
      </c>
      <c r="Z193" s="378">
        <f t="shared" si="16"/>
        <v>1629.9953390851906</v>
      </c>
      <c r="AA193" s="415">
        <f t="shared" si="16"/>
        <v>1582.8083503457717</v>
      </c>
      <c r="AB193" s="379"/>
      <c r="AC193" s="451">
        <f t="shared" si="17"/>
        <v>-228.64907363605568</v>
      </c>
      <c r="AD193" s="378">
        <f t="shared" si="17"/>
        <v>-157.94472007250761</v>
      </c>
      <c r="AE193" s="415">
        <f t="shared" si="17"/>
        <v>-158.6346438959261</v>
      </c>
      <c r="AF193" s="379"/>
      <c r="AG193" s="451">
        <f t="shared" si="18"/>
        <v>-204.55180907540938</v>
      </c>
      <c r="AH193" s="378">
        <f t="shared" si="18"/>
        <v>-155.84906682943534</v>
      </c>
      <c r="AI193" s="415">
        <f t="shared" si="18"/>
        <v>-155.84906682943534</v>
      </c>
      <c r="AJ193" s="379"/>
      <c r="AK193" s="451">
        <f t="shared" si="19"/>
        <v>172.21912578694653</v>
      </c>
      <c r="AL193" s="378">
        <f t="shared" si="19"/>
        <v>178.37238058197468</v>
      </c>
      <c r="AM193" s="415">
        <f t="shared" si="19"/>
        <v>164.67536236964673</v>
      </c>
      <c r="AN193" s="379"/>
      <c r="AO193" s="455">
        <f t="shared" si="20"/>
        <v>1373.1959303075912</v>
      </c>
      <c r="AP193" s="380">
        <f t="shared" si="20"/>
        <v>1494.5739327652227</v>
      </c>
      <c r="AQ193" s="420">
        <f t="shared" si="20"/>
        <v>1433.0000019900569</v>
      </c>
    </row>
    <row r="194" spans="1:43" s="10" customFormat="1" ht="14.4" x14ac:dyDescent="0.3">
      <c r="A194" s="251">
        <v>601</v>
      </c>
      <c r="B194" s="349" t="s">
        <v>193</v>
      </c>
      <c r="C194" s="360">
        <v>3873</v>
      </c>
      <c r="D194" s="350"/>
      <c r="E194" s="427">
        <v>3068872.5041469689</v>
      </c>
      <c r="F194" s="370">
        <v>3331368.8303330881</v>
      </c>
      <c r="G194" s="409">
        <v>3380492.0612664949</v>
      </c>
      <c r="H194" s="360"/>
      <c r="I194" s="432">
        <v>1241476.9640137814</v>
      </c>
      <c r="J194" s="370">
        <v>1473356.0717315474</v>
      </c>
      <c r="K194" s="409">
        <v>1470644.4666104612</v>
      </c>
      <c r="L194" s="371"/>
      <c r="M194" s="432">
        <v>769734.45538456447</v>
      </c>
      <c r="N194" s="370">
        <v>943677.06132598873</v>
      </c>
      <c r="O194" s="409">
        <v>943677.06132598873</v>
      </c>
      <c r="P194" s="371"/>
      <c r="Q194" s="436">
        <v>823460.33243656938</v>
      </c>
      <c r="R194" s="370">
        <v>888626.12754616281</v>
      </c>
      <c r="S194" s="409">
        <v>800903.48012665054</v>
      </c>
      <c r="T194" s="371"/>
      <c r="U194" s="439">
        <v>5903544.255981884</v>
      </c>
      <c r="V194" s="370">
        <v>6637028.0909367874</v>
      </c>
      <c r="W194" s="409">
        <v>6595717.0693295952</v>
      </c>
      <c r="X194" s="333"/>
      <c r="Y194" s="444">
        <f t="shared" si="16"/>
        <v>792.37606613657863</v>
      </c>
      <c r="Z194" s="378">
        <f t="shared" si="16"/>
        <v>860.152034684505</v>
      </c>
      <c r="AA194" s="415">
        <f t="shared" si="16"/>
        <v>872.83554383333205</v>
      </c>
      <c r="AB194" s="379"/>
      <c r="AC194" s="451">
        <f t="shared" si="17"/>
        <v>320.54659540763782</v>
      </c>
      <c r="AD194" s="378">
        <f t="shared" si="17"/>
        <v>380.41726613259681</v>
      </c>
      <c r="AE194" s="415">
        <f t="shared" si="17"/>
        <v>379.71713571145398</v>
      </c>
      <c r="AF194" s="379"/>
      <c r="AG194" s="451">
        <f t="shared" si="18"/>
        <v>198.74372718424075</v>
      </c>
      <c r="AH194" s="378">
        <f t="shared" si="18"/>
        <v>243.65532179860281</v>
      </c>
      <c r="AI194" s="415">
        <f t="shared" si="18"/>
        <v>243.65532179860281</v>
      </c>
      <c r="AJ194" s="379"/>
      <c r="AK194" s="451">
        <f t="shared" si="19"/>
        <v>212.61562934070989</v>
      </c>
      <c r="AL194" s="378">
        <f t="shared" si="19"/>
        <v>229.44129293729998</v>
      </c>
      <c r="AM194" s="415">
        <f t="shared" si="19"/>
        <v>206.79150016179977</v>
      </c>
      <c r="AN194" s="379"/>
      <c r="AO194" s="455">
        <f t="shared" si="20"/>
        <v>1524.282018069167</v>
      </c>
      <c r="AP194" s="380">
        <f t="shared" si="20"/>
        <v>1713.6659155530047</v>
      </c>
      <c r="AQ194" s="420">
        <f t="shared" si="20"/>
        <v>1702.9995015051886</v>
      </c>
    </row>
    <row r="195" spans="1:43" s="10" customFormat="1" ht="14.4" x14ac:dyDescent="0.3">
      <c r="A195" s="251">
        <v>604</v>
      </c>
      <c r="B195" s="349" t="s">
        <v>194</v>
      </c>
      <c r="C195" s="360">
        <v>20206</v>
      </c>
      <c r="D195" s="350"/>
      <c r="E195" s="427">
        <v>11503904.545545459</v>
      </c>
      <c r="F195" s="370">
        <v>10662460.037275326</v>
      </c>
      <c r="G195" s="409">
        <v>11441857.87907715</v>
      </c>
      <c r="H195" s="360"/>
      <c r="I195" s="432">
        <v>4126406.0276300306</v>
      </c>
      <c r="J195" s="370">
        <v>578862.05680664838</v>
      </c>
      <c r="K195" s="409">
        <v>565201.94075148017</v>
      </c>
      <c r="L195" s="371"/>
      <c r="M195" s="432">
        <v>2326307.6639125608</v>
      </c>
      <c r="N195" s="370">
        <v>121922.43167020851</v>
      </c>
      <c r="O195" s="409">
        <v>121922.43167020851</v>
      </c>
      <c r="P195" s="371"/>
      <c r="Q195" s="436">
        <v>1985116.5373663541</v>
      </c>
      <c r="R195" s="370">
        <v>2130913.8376610531</v>
      </c>
      <c r="S195" s="409">
        <v>1865698.989405687</v>
      </c>
      <c r="T195" s="371"/>
      <c r="U195" s="439">
        <v>19941734.774454404</v>
      </c>
      <c r="V195" s="370">
        <v>13494158.363413237</v>
      </c>
      <c r="W195" s="409">
        <v>13994681.240904525</v>
      </c>
      <c r="X195" s="333"/>
      <c r="Y195" s="444">
        <f t="shared" si="16"/>
        <v>569.33111677449563</v>
      </c>
      <c r="Z195" s="378">
        <f t="shared" si="16"/>
        <v>527.68781734511163</v>
      </c>
      <c r="AA195" s="415">
        <f t="shared" si="16"/>
        <v>566.2604117132114</v>
      </c>
      <c r="AB195" s="379"/>
      <c r="AC195" s="451">
        <f t="shared" si="17"/>
        <v>204.2168676447605</v>
      </c>
      <c r="AD195" s="378">
        <f t="shared" si="17"/>
        <v>28.648028150383471</v>
      </c>
      <c r="AE195" s="415">
        <f t="shared" si="17"/>
        <v>27.971985586037817</v>
      </c>
      <c r="AF195" s="379"/>
      <c r="AG195" s="451">
        <f t="shared" si="18"/>
        <v>115.12954884254978</v>
      </c>
      <c r="AH195" s="378">
        <f t="shared" si="18"/>
        <v>6.0339716752552954</v>
      </c>
      <c r="AI195" s="415">
        <f t="shared" si="18"/>
        <v>6.0339716752552954</v>
      </c>
      <c r="AJ195" s="379"/>
      <c r="AK195" s="451">
        <f t="shared" si="19"/>
        <v>98.243914548468481</v>
      </c>
      <c r="AL195" s="378">
        <f t="shared" si="19"/>
        <v>105.45945945071034</v>
      </c>
      <c r="AM195" s="415">
        <f t="shared" si="19"/>
        <v>92.333910195273035</v>
      </c>
      <c r="AN195" s="379"/>
      <c r="AO195" s="455">
        <f t="shared" si="20"/>
        <v>986.92144781027434</v>
      </c>
      <c r="AP195" s="380">
        <f t="shared" si="20"/>
        <v>667.82927662146085</v>
      </c>
      <c r="AQ195" s="420">
        <f t="shared" si="20"/>
        <v>692.60027916977754</v>
      </c>
    </row>
    <row r="196" spans="1:43" s="10" customFormat="1" ht="14.4" x14ac:dyDescent="0.3">
      <c r="A196" s="251">
        <v>607</v>
      </c>
      <c r="B196" s="349" t="s">
        <v>195</v>
      </c>
      <c r="C196" s="360">
        <v>4161</v>
      </c>
      <c r="D196" s="350"/>
      <c r="E196" s="427">
        <v>3101035.7953687976</v>
      </c>
      <c r="F196" s="370">
        <v>2867194.5504370537</v>
      </c>
      <c r="G196" s="409">
        <v>2828104.1162792523</v>
      </c>
      <c r="H196" s="360"/>
      <c r="I196" s="432">
        <v>225680.48616045047</v>
      </c>
      <c r="J196" s="370">
        <v>817360.55094968015</v>
      </c>
      <c r="K196" s="409">
        <v>814462.69973785558</v>
      </c>
      <c r="L196" s="371"/>
      <c r="M196" s="432">
        <v>347163.63301868807</v>
      </c>
      <c r="N196" s="370">
        <v>756450.96838037472</v>
      </c>
      <c r="O196" s="409">
        <v>756450.96838037472</v>
      </c>
      <c r="P196" s="371"/>
      <c r="Q196" s="436">
        <v>910050.90823956067</v>
      </c>
      <c r="R196" s="370">
        <v>954556.22824032162</v>
      </c>
      <c r="S196" s="409">
        <v>866664.79152936931</v>
      </c>
      <c r="T196" s="371"/>
      <c r="U196" s="439">
        <v>4583930.8227874972</v>
      </c>
      <c r="V196" s="370">
        <v>5395562.2980074305</v>
      </c>
      <c r="W196" s="409">
        <v>5265682.5759268524</v>
      </c>
      <c r="X196" s="333"/>
      <c r="Y196" s="444">
        <f t="shared" si="16"/>
        <v>745.26214740898763</v>
      </c>
      <c r="Z196" s="378">
        <f t="shared" si="16"/>
        <v>689.06381889859495</v>
      </c>
      <c r="AA196" s="415">
        <f t="shared" si="16"/>
        <v>679.66933820698205</v>
      </c>
      <c r="AB196" s="379"/>
      <c r="AC196" s="451">
        <f t="shared" si="17"/>
        <v>54.237079106092395</v>
      </c>
      <c r="AD196" s="378">
        <f t="shared" si="17"/>
        <v>196.4336820354915</v>
      </c>
      <c r="AE196" s="415">
        <f t="shared" si="17"/>
        <v>195.73725059789848</v>
      </c>
      <c r="AF196" s="379"/>
      <c r="AG196" s="451">
        <f t="shared" si="18"/>
        <v>83.432740451499171</v>
      </c>
      <c r="AH196" s="378">
        <f t="shared" si="18"/>
        <v>181.79547425627848</v>
      </c>
      <c r="AI196" s="415">
        <f t="shared" si="18"/>
        <v>181.79547425627848</v>
      </c>
      <c r="AJ196" s="379"/>
      <c r="AK196" s="451">
        <f t="shared" si="19"/>
        <v>218.70966311933685</v>
      </c>
      <c r="AL196" s="378">
        <f t="shared" si="19"/>
        <v>229.40548623896217</v>
      </c>
      <c r="AM196" s="415">
        <f t="shared" si="19"/>
        <v>208.2828145948977</v>
      </c>
      <c r="AN196" s="379"/>
      <c r="AO196" s="455">
        <f t="shared" si="20"/>
        <v>1101.6416300859162</v>
      </c>
      <c r="AP196" s="380">
        <f t="shared" si="20"/>
        <v>1296.6984614293272</v>
      </c>
      <c r="AQ196" s="420">
        <f t="shared" si="20"/>
        <v>1265.4848776560568</v>
      </c>
    </row>
    <row r="197" spans="1:43" s="10" customFormat="1" ht="14.4" x14ac:dyDescent="0.3">
      <c r="A197" s="251">
        <v>608</v>
      </c>
      <c r="B197" s="349" t="s">
        <v>196</v>
      </c>
      <c r="C197" s="360">
        <v>2013</v>
      </c>
      <c r="D197" s="350"/>
      <c r="E197" s="427">
        <v>1259998.6359923817</v>
      </c>
      <c r="F197" s="370">
        <v>1538987.3306973125</v>
      </c>
      <c r="G197" s="409">
        <v>1432185.9785809615</v>
      </c>
      <c r="H197" s="360"/>
      <c r="I197" s="432">
        <v>212942.6898763139</v>
      </c>
      <c r="J197" s="370">
        <v>-305725.23966203613</v>
      </c>
      <c r="K197" s="409">
        <v>-307148.29775534582</v>
      </c>
      <c r="L197" s="371"/>
      <c r="M197" s="432">
        <v>113798.98466249046</v>
      </c>
      <c r="N197" s="370">
        <v>-225825.26876833785</v>
      </c>
      <c r="O197" s="409">
        <v>-225825.26876833785</v>
      </c>
      <c r="P197" s="371"/>
      <c r="Q197" s="436">
        <v>407915.89224358916</v>
      </c>
      <c r="R197" s="370">
        <v>433752.49572739948</v>
      </c>
      <c r="S197" s="409">
        <v>386700.25897937792</v>
      </c>
      <c r="T197" s="371"/>
      <c r="U197" s="439">
        <v>1994656.2027747752</v>
      </c>
      <c r="V197" s="370">
        <v>1441189.3179943382</v>
      </c>
      <c r="W197" s="409">
        <v>1285912.671036656</v>
      </c>
      <c r="X197" s="333"/>
      <c r="Y197" s="444">
        <f t="shared" si="16"/>
        <v>625.93076800416384</v>
      </c>
      <c r="Z197" s="378">
        <f t="shared" si="16"/>
        <v>764.52425767377667</v>
      </c>
      <c r="AA197" s="415">
        <f t="shared" si="16"/>
        <v>711.46844440186862</v>
      </c>
      <c r="AB197" s="379"/>
      <c r="AC197" s="451">
        <f t="shared" si="17"/>
        <v>105.78375055952007</v>
      </c>
      <c r="AD197" s="378">
        <f t="shared" si="17"/>
        <v>-151.87542953901448</v>
      </c>
      <c r="AE197" s="415">
        <f t="shared" si="17"/>
        <v>-152.58236351482654</v>
      </c>
      <c r="AF197" s="379"/>
      <c r="AG197" s="451">
        <f t="shared" si="18"/>
        <v>56.532034109533264</v>
      </c>
      <c r="AH197" s="378">
        <f t="shared" si="18"/>
        <v>-112.18344201109679</v>
      </c>
      <c r="AI197" s="415">
        <f t="shared" si="18"/>
        <v>-112.18344201109679</v>
      </c>
      <c r="AJ197" s="379"/>
      <c r="AK197" s="451">
        <f t="shared" si="19"/>
        <v>202.64078104500206</v>
      </c>
      <c r="AL197" s="378">
        <f t="shared" si="19"/>
        <v>215.47565609905587</v>
      </c>
      <c r="AM197" s="415">
        <f t="shared" si="19"/>
        <v>192.10146993511074</v>
      </c>
      <c r="AN197" s="379"/>
      <c r="AO197" s="455">
        <f t="shared" si="20"/>
        <v>990.88733371821922</v>
      </c>
      <c r="AP197" s="380">
        <f t="shared" si="20"/>
        <v>715.94104222272142</v>
      </c>
      <c r="AQ197" s="420">
        <f t="shared" si="20"/>
        <v>638.80410881105615</v>
      </c>
    </row>
    <row r="198" spans="1:43" s="10" customFormat="1" ht="14.4" x14ac:dyDescent="0.3">
      <c r="A198" s="251">
        <v>609</v>
      </c>
      <c r="B198" s="349" t="s">
        <v>197</v>
      </c>
      <c r="C198" s="360">
        <v>83482</v>
      </c>
      <c r="D198" s="350"/>
      <c r="E198" s="427">
        <v>32036058.301307339</v>
      </c>
      <c r="F198" s="370">
        <v>31093421.94046095</v>
      </c>
      <c r="G198" s="409">
        <v>29110800.930194966</v>
      </c>
      <c r="H198" s="360"/>
      <c r="I198" s="432">
        <v>-10473797.254036156</v>
      </c>
      <c r="J198" s="370">
        <v>-11404274.6445693</v>
      </c>
      <c r="K198" s="409">
        <v>-11461999.895892872</v>
      </c>
      <c r="L198" s="371"/>
      <c r="M198" s="432">
        <v>-1578497.5974366355</v>
      </c>
      <c r="N198" s="370">
        <v>-1985304.120020584</v>
      </c>
      <c r="O198" s="409">
        <v>-1985304.120020584</v>
      </c>
      <c r="P198" s="371"/>
      <c r="Q198" s="436">
        <v>12988717.15409719</v>
      </c>
      <c r="R198" s="370">
        <v>13834443.457547504</v>
      </c>
      <c r="S198" s="409">
        <v>12330388.641749952</v>
      </c>
      <c r="T198" s="371"/>
      <c r="U198" s="439">
        <v>32972480.60393174</v>
      </c>
      <c r="V198" s="370">
        <v>31538286.633418567</v>
      </c>
      <c r="W198" s="409">
        <v>27993885.556031462</v>
      </c>
      <c r="X198" s="333"/>
      <c r="Y198" s="444">
        <f t="shared" si="16"/>
        <v>383.7480930177444</v>
      </c>
      <c r="Z198" s="378">
        <f t="shared" si="16"/>
        <v>372.45660070986503</v>
      </c>
      <c r="AA198" s="415">
        <f t="shared" si="16"/>
        <v>348.70751695209708</v>
      </c>
      <c r="AB198" s="379"/>
      <c r="AC198" s="451">
        <f t="shared" si="17"/>
        <v>-125.46174329838955</v>
      </c>
      <c r="AD198" s="378">
        <f t="shared" si="17"/>
        <v>-136.6075877981996</v>
      </c>
      <c r="AE198" s="415">
        <f t="shared" si="17"/>
        <v>-137.29905723261149</v>
      </c>
      <c r="AF198" s="379"/>
      <c r="AG198" s="451">
        <f t="shared" si="18"/>
        <v>-18.908238871093594</v>
      </c>
      <c r="AH198" s="378">
        <f t="shared" si="18"/>
        <v>-23.781223737100021</v>
      </c>
      <c r="AI198" s="415">
        <f t="shared" si="18"/>
        <v>-23.781223737100021</v>
      </c>
      <c r="AJ198" s="379"/>
      <c r="AK198" s="451">
        <f t="shared" si="19"/>
        <v>155.58703857235321</v>
      </c>
      <c r="AL198" s="378">
        <f t="shared" si="19"/>
        <v>165.71768114740308</v>
      </c>
      <c r="AM198" s="415">
        <f t="shared" si="19"/>
        <v>147.70116482295526</v>
      </c>
      <c r="AN198" s="379"/>
      <c r="AO198" s="455">
        <f t="shared" si="20"/>
        <v>394.96514942061452</v>
      </c>
      <c r="AP198" s="380">
        <f t="shared" si="20"/>
        <v>377.78547032196843</v>
      </c>
      <c r="AQ198" s="420">
        <f t="shared" si="20"/>
        <v>335.32840080534083</v>
      </c>
    </row>
    <row r="199" spans="1:43" s="10" customFormat="1" ht="14.4" x14ac:dyDescent="0.3">
      <c r="A199" s="251">
        <v>611</v>
      </c>
      <c r="B199" s="349" t="s">
        <v>198</v>
      </c>
      <c r="C199" s="360">
        <v>5066</v>
      </c>
      <c r="D199" s="350"/>
      <c r="E199" s="427">
        <v>4452829.7019272801</v>
      </c>
      <c r="F199" s="370">
        <v>4035449.9592855112</v>
      </c>
      <c r="G199" s="409">
        <v>3917681.2015806776</v>
      </c>
      <c r="H199" s="360"/>
      <c r="I199" s="432">
        <v>202651.87123917049</v>
      </c>
      <c r="J199" s="370">
        <v>408644.08423268399</v>
      </c>
      <c r="K199" s="409">
        <v>405146.79652881576</v>
      </c>
      <c r="L199" s="371"/>
      <c r="M199" s="432">
        <v>37990.649593068498</v>
      </c>
      <c r="N199" s="370">
        <v>206270.78246899784</v>
      </c>
      <c r="O199" s="409">
        <v>206270.78246899784</v>
      </c>
      <c r="P199" s="371"/>
      <c r="Q199" s="436">
        <v>721387.36197038833</v>
      </c>
      <c r="R199" s="370">
        <v>711562.27474712464</v>
      </c>
      <c r="S199" s="409">
        <v>649599.47780332551</v>
      </c>
      <c r="T199" s="371"/>
      <c r="U199" s="439">
        <v>5414859.5847299071</v>
      </c>
      <c r="V199" s="370">
        <v>5361927.1007343177</v>
      </c>
      <c r="W199" s="409">
        <v>5178698.2583818166</v>
      </c>
      <c r="X199" s="333"/>
      <c r="Y199" s="444">
        <f t="shared" si="16"/>
        <v>878.96362059362025</v>
      </c>
      <c r="Z199" s="378">
        <f t="shared" si="16"/>
        <v>796.57519922730182</v>
      </c>
      <c r="AA199" s="415">
        <f t="shared" si="16"/>
        <v>773.3283066681164</v>
      </c>
      <c r="AB199" s="379"/>
      <c r="AC199" s="451">
        <f t="shared" si="17"/>
        <v>40.002343316062081</v>
      </c>
      <c r="AD199" s="378">
        <f t="shared" si="17"/>
        <v>80.664051368472954</v>
      </c>
      <c r="AE199" s="415">
        <f t="shared" si="17"/>
        <v>79.973706381526995</v>
      </c>
      <c r="AF199" s="379"/>
      <c r="AG199" s="451">
        <f t="shared" si="18"/>
        <v>7.4991412540601061</v>
      </c>
      <c r="AH199" s="378">
        <f t="shared" si="18"/>
        <v>40.716696105210787</v>
      </c>
      <c r="AI199" s="415">
        <f t="shared" si="18"/>
        <v>40.716696105210787</v>
      </c>
      <c r="AJ199" s="379"/>
      <c r="AK199" s="451">
        <f t="shared" si="19"/>
        <v>142.39782115483385</v>
      </c>
      <c r="AL199" s="378">
        <f t="shared" si="19"/>
        <v>140.45840401640834</v>
      </c>
      <c r="AM199" s="415">
        <f t="shared" si="19"/>
        <v>128.227295263191</v>
      </c>
      <c r="AN199" s="379"/>
      <c r="AO199" s="455">
        <f t="shared" si="20"/>
        <v>1068.8629263185762</v>
      </c>
      <c r="AP199" s="380">
        <f t="shared" si="20"/>
        <v>1058.414350717394</v>
      </c>
      <c r="AQ199" s="420">
        <f t="shared" si="20"/>
        <v>1022.2460044180451</v>
      </c>
    </row>
    <row r="200" spans="1:43" s="10" customFormat="1" ht="14.4" x14ac:dyDescent="0.3">
      <c r="A200" s="251">
        <v>614</v>
      </c>
      <c r="B200" s="349" t="s">
        <v>199</v>
      </c>
      <c r="C200" s="360">
        <v>3066</v>
      </c>
      <c r="D200" s="350"/>
      <c r="E200" s="427">
        <v>3445234.4524192652</v>
      </c>
      <c r="F200" s="370">
        <v>3576671.0083704283</v>
      </c>
      <c r="G200" s="409">
        <v>3517932.5171171459</v>
      </c>
      <c r="H200" s="360"/>
      <c r="I200" s="432">
        <v>-495896.88494806981</v>
      </c>
      <c r="J200" s="370">
        <v>-1373897.7724323277</v>
      </c>
      <c r="K200" s="409">
        <v>-1376047.8800798538</v>
      </c>
      <c r="L200" s="371"/>
      <c r="M200" s="432">
        <v>-318676.4685570306</v>
      </c>
      <c r="N200" s="370">
        <v>-908956.86532927467</v>
      </c>
      <c r="O200" s="409">
        <v>-908956.86532927467</v>
      </c>
      <c r="P200" s="371"/>
      <c r="Q200" s="436">
        <v>731667.19472952653</v>
      </c>
      <c r="R200" s="370">
        <v>786121.28473744821</v>
      </c>
      <c r="S200" s="409">
        <v>706036.11213041889</v>
      </c>
      <c r="T200" s="371"/>
      <c r="U200" s="439">
        <v>3362328.2936436916</v>
      </c>
      <c r="V200" s="370">
        <v>2079937.6553462744</v>
      </c>
      <c r="W200" s="409">
        <v>1938963.8838384363</v>
      </c>
      <c r="X200" s="333"/>
      <c r="Y200" s="444">
        <f t="shared" si="16"/>
        <v>1123.6902975927153</v>
      </c>
      <c r="Z200" s="378">
        <f t="shared" si="16"/>
        <v>1166.5593634606746</v>
      </c>
      <c r="AA200" s="415">
        <f t="shared" si="16"/>
        <v>1147.4013428301193</v>
      </c>
      <c r="AB200" s="379"/>
      <c r="AC200" s="451">
        <f t="shared" si="17"/>
        <v>-161.74066697588708</v>
      </c>
      <c r="AD200" s="378">
        <f t="shared" si="17"/>
        <v>-448.10755787094837</v>
      </c>
      <c r="AE200" s="415">
        <f t="shared" si="17"/>
        <v>-448.80883238090468</v>
      </c>
      <c r="AF200" s="379"/>
      <c r="AG200" s="451">
        <f t="shared" si="18"/>
        <v>-103.93883514580254</v>
      </c>
      <c r="AH200" s="378">
        <f t="shared" si="18"/>
        <v>-296.46342639571907</v>
      </c>
      <c r="AI200" s="415">
        <f t="shared" si="18"/>
        <v>-296.46342639571907</v>
      </c>
      <c r="AJ200" s="379"/>
      <c r="AK200" s="451">
        <f t="shared" si="19"/>
        <v>238.63900676109802</v>
      </c>
      <c r="AL200" s="378">
        <f t="shared" si="19"/>
        <v>256.39963624835229</v>
      </c>
      <c r="AM200" s="415">
        <f t="shared" si="19"/>
        <v>230.27922770072371</v>
      </c>
      <c r="AN200" s="379"/>
      <c r="AO200" s="455">
        <f t="shared" si="20"/>
        <v>1096.6498022321239</v>
      </c>
      <c r="AP200" s="380">
        <f t="shared" si="20"/>
        <v>678.38801544235957</v>
      </c>
      <c r="AQ200" s="420">
        <f t="shared" si="20"/>
        <v>632.40831175421931</v>
      </c>
    </row>
    <row r="201" spans="1:43" s="10" customFormat="1" ht="14.4" x14ac:dyDescent="0.3">
      <c r="A201" s="251">
        <v>615</v>
      </c>
      <c r="B201" s="349" t="s">
        <v>200</v>
      </c>
      <c r="C201" s="360">
        <v>7702</v>
      </c>
      <c r="D201" s="350"/>
      <c r="E201" s="427">
        <v>11071517.131691657</v>
      </c>
      <c r="F201" s="370">
        <v>11679305.245315241</v>
      </c>
      <c r="G201" s="409">
        <v>11602226.374860687</v>
      </c>
      <c r="H201" s="360"/>
      <c r="I201" s="432">
        <v>2081542.1113408031</v>
      </c>
      <c r="J201" s="370">
        <v>1698164.4899317117</v>
      </c>
      <c r="K201" s="409">
        <v>1692798.5331174333</v>
      </c>
      <c r="L201" s="371"/>
      <c r="M201" s="432">
        <v>519200.06404641783</v>
      </c>
      <c r="N201" s="370">
        <v>225535.90983834298</v>
      </c>
      <c r="O201" s="409">
        <v>225535.90983834298</v>
      </c>
      <c r="P201" s="371"/>
      <c r="Q201" s="436">
        <v>1523836.5746404219</v>
      </c>
      <c r="R201" s="370">
        <v>1615525.0817004689</v>
      </c>
      <c r="S201" s="409">
        <v>1460202.257750859</v>
      </c>
      <c r="T201" s="371"/>
      <c r="U201" s="439">
        <v>15196095.881719299</v>
      </c>
      <c r="V201" s="370">
        <v>15218530.726785764</v>
      </c>
      <c r="W201" s="409">
        <v>14980763.075567324</v>
      </c>
      <c r="X201" s="333"/>
      <c r="Y201" s="444">
        <f t="shared" si="16"/>
        <v>1437.4859947665095</v>
      </c>
      <c r="Z201" s="378">
        <f t="shared" si="16"/>
        <v>1516.3990191268815</v>
      </c>
      <c r="AA201" s="415">
        <f t="shared" si="16"/>
        <v>1506.391375598635</v>
      </c>
      <c r="AB201" s="379"/>
      <c r="AC201" s="451">
        <f t="shared" si="17"/>
        <v>270.25994694115855</v>
      </c>
      <c r="AD201" s="378">
        <f t="shared" si="17"/>
        <v>220.48357438739441</v>
      </c>
      <c r="AE201" s="415">
        <f t="shared" si="17"/>
        <v>219.78687783918895</v>
      </c>
      <c r="AF201" s="379"/>
      <c r="AG201" s="451">
        <f t="shared" si="18"/>
        <v>67.41107037735884</v>
      </c>
      <c r="AH201" s="378">
        <f t="shared" si="18"/>
        <v>29.282771986281873</v>
      </c>
      <c r="AI201" s="415">
        <f t="shared" si="18"/>
        <v>29.282771986281873</v>
      </c>
      <c r="AJ201" s="379"/>
      <c r="AK201" s="451">
        <f t="shared" si="19"/>
        <v>197.84946437813838</v>
      </c>
      <c r="AL201" s="378">
        <f t="shared" si="19"/>
        <v>209.75397061808218</v>
      </c>
      <c r="AM201" s="415">
        <f t="shared" si="19"/>
        <v>189.58741336676954</v>
      </c>
      <c r="AN201" s="379"/>
      <c r="AO201" s="455">
        <f t="shared" si="20"/>
        <v>1973.0064764631652</v>
      </c>
      <c r="AP201" s="380">
        <f t="shared" si="20"/>
        <v>1975.9193361186399</v>
      </c>
      <c r="AQ201" s="420">
        <f t="shared" si="20"/>
        <v>1945.0484387908755</v>
      </c>
    </row>
    <row r="202" spans="1:43" s="10" customFormat="1" ht="14.4" x14ac:dyDescent="0.3">
      <c r="A202" s="251">
        <v>616</v>
      </c>
      <c r="B202" s="349" t="s">
        <v>201</v>
      </c>
      <c r="C202" s="360">
        <v>1848</v>
      </c>
      <c r="D202" s="350"/>
      <c r="E202" s="427">
        <v>1248105.0455675672</v>
      </c>
      <c r="F202" s="370">
        <v>1346947.8441990463</v>
      </c>
      <c r="G202" s="409">
        <v>1252900.9067723663</v>
      </c>
      <c r="H202" s="360"/>
      <c r="I202" s="432">
        <v>-38503.108451899709</v>
      </c>
      <c r="J202" s="370">
        <v>-47282.702771573451</v>
      </c>
      <c r="K202" s="409">
        <v>-48547.106787587356</v>
      </c>
      <c r="L202" s="371"/>
      <c r="M202" s="432">
        <v>-53997.762741168663</v>
      </c>
      <c r="N202" s="370">
        <v>-54654.045638078213</v>
      </c>
      <c r="O202" s="409">
        <v>-54654.045638078213</v>
      </c>
      <c r="P202" s="371"/>
      <c r="Q202" s="436">
        <v>374535.09329284355</v>
      </c>
      <c r="R202" s="370">
        <v>376350.23313553154</v>
      </c>
      <c r="S202" s="409">
        <v>343900.48485028639</v>
      </c>
      <c r="T202" s="371"/>
      <c r="U202" s="439">
        <v>1530139.2676673424</v>
      </c>
      <c r="V202" s="370">
        <v>1621361.328924926</v>
      </c>
      <c r="W202" s="409">
        <v>1493600.2391969874</v>
      </c>
      <c r="X202" s="333"/>
      <c r="Y202" s="444">
        <f t="shared" si="16"/>
        <v>675.38151816426796</v>
      </c>
      <c r="Z202" s="378">
        <f t="shared" si="16"/>
        <v>728.86788106008999</v>
      </c>
      <c r="AA202" s="415">
        <f t="shared" si="16"/>
        <v>677.97668115387785</v>
      </c>
      <c r="AB202" s="379"/>
      <c r="AC202" s="451">
        <f t="shared" si="17"/>
        <v>-20.835015396049627</v>
      </c>
      <c r="AD202" s="378">
        <f t="shared" si="17"/>
        <v>-25.585878123145807</v>
      </c>
      <c r="AE202" s="415">
        <f t="shared" si="17"/>
        <v>-26.270079430512638</v>
      </c>
      <c r="AF202" s="379"/>
      <c r="AG202" s="451">
        <f t="shared" si="18"/>
        <v>-29.219568582883475</v>
      </c>
      <c r="AH202" s="378">
        <f t="shared" si="18"/>
        <v>-29.574700020605093</v>
      </c>
      <c r="AI202" s="415">
        <f t="shared" si="18"/>
        <v>-29.574700020605093</v>
      </c>
      <c r="AJ202" s="379"/>
      <c r="AK202" s="451">
        <f t="shared" si="19"/>
        <v>202.67050502859499</v>
      </c>
      <c r="AL202" s="378">
        <f t="shared" si="19"/>
        <v>203.65272355818806</v>
      </c>
      <c r="AM202" s="415">
        <f t="shared" si="19"/>
        <v>186.09333595794718</v>
      </c>
      <c r="AN202" s="379"/>
      <c r="AO202" s="455">
        <f t="shared" si="20"/>
        <v>827.99743921392985</v>
      </c>
      <c r="AP202" s="380">
        <f t="shared" si="20"/>
        <v>877.3600264745271</v>
      </c>
      <c r="AQ202" s="420">
        <f t="shared" si="20"/>
        <v>808.22523766070742</v>
      </c>
    </row>
    <row r="203" spans="1:43" s="10" customFormat="1" ht="14.4" x14ac:dyDescent="0.3">
      <c r="A203" s="251">
        <v>619</v>
      </c>
      <c r="B203" s="349" t="s">
        <v>202</v>
      </c>
      <c r="C203" s="360">
        <v>2721</v>
      </c>
      <c r="D203" s="350"/>
      <c r="E203" s="427">
        <v>1827638.9441873147</v>
      </c>
      <c r="F203" s="370">
        <v>1616298.1693583436</v>
      </c>
      <c r="G203" s="409">
        <v>1730802.2724259086</v>
      </c>
      <c r="H203" s="360"/>
      <c r="I203" s="432">
        <v>892726.6301944725</v>
      </c>
      <c r="J203" s="370">
        <v>668867.21006480325</v>
      </c>
      <c r="K203" s="409">
        <v>666946.11612885189</v>
      </c>
      <c r="L203" s="371"/>
      <c r="M203" s="432">
        <v>516770.27323203173</v>
      </c>
      <c r="N203" s="370">
        <v>377491.73167544929</v>
      </c>
      <c r="O203" s="409">
        <v>377491.73167544929</v>
      </c>
      <c r="P203" s="371"/>
      <c r="Q203" s="436">
        <v>629169.47024019586</v>
      </c>
      <c r="R203" s="370">
        <v>677475.07899076841</v>
      </c>
      <c r="S203" s="409">
        <v>613450.40943049849</v>
      </c>
      <c r="T203" s="371"/>
      <c r="U203" s="439">
        <v>3866305.3178540147</v>
      </c>
      <c r="V203" s="370">
        <v>3340132.1900893645</v>
      </c>
      <c r="W203" s="409">
        <v>3388690.5296607083</v>
      </c>
      <c r="X203" s="333"/>
      <c r="Y203" s="444">
        <f t="shared" ref="Y203:AA266" si="21">E203/$C203</f>
        <v>671.67914156093889</v>
      </c>
      <c r="Z203" s="378">
        <f t="shared" si="21"/>
        <v>594.00888252787342</v>
      </c>
      <c r="AA203" s="415">
        <f t="shared" si="21"/>
        <v>636.09050805803327</v>
      </c>
      <c r="AB203" s="379"/>
      <c r="AC203" s="451">
        <f t="shared" ref="AC203:AE266" si="22">I203/$C203</f>
        <v>328.08769944670064</v>
      </c>
      <c r="AD203" s="378">
        <f t="shared" si="22"/>
        <v>245.81668874119927</v>
      </c>
      <c r="AE203" s="415">
        <f t="shared" si="22"/>
        <v>245.11066377392572</v>
      </c>
      <c r="AF203" s="379"/>
      <c r="AG203" s="451">
        <f t="shared" ref="AG203:AI266" si="23">M203/$C203</f>
        <v>189.91924778832478</v>
      </c>
      <c r="AH203" s="378">
        <f t="shared" si="23"/>
        <v>138.73272020413424</v>
      </c>
      <c r="AI203" s="415">
        <f t="shared" si="23"/>
        <v>138.73272020413424</v>
      </c>
      <c r="AJ203" s="379"/>
      <c r="AK203" s="451">
        <f t="shared" ref="AK203:AM266" si="24">Q203/$C203</f>
        <v>231.227295200366</v>
      </c>
      <c r="AL203" s="378">
        <f t="shared" si="24"/>
        <v>248.98018338506739</v>
      </c>
      <c r="AM203" s="415">
        <f t="shared" si="24"/>
        <v>225.45035260216775</v>
      </c>
      <c r="AN203" s="379"/>
      <c r="AO203" s="455">
        <f t="shared" si="20"/>
        <v>1420.9133839963304</v>
      </c>
      <c r="AP203" s="380">
        <f t="shared" si="20"/>
        <v>1227.5384748582744</v>
      </c>
      <c r="AQ203" s="420">
        <f t="shared" si="20"/>
        <v>1245.384244638261</v>
      </c>
    </row>
    <row r="204" spans="1:43" s="10" customFormat="1" ht="14.4" x14ac:dyDescent="0.3">
      <c r="A204" s="251">
        <v>620</v>
      </c>
      <c r="B204" s="349" t="s">
        <v>203</v>
      </c>
      <c r="C204" s="360">
        <v>2446</v>
      </c>
      <c r="D204" s="350"/>
      <c r="E204" s="427">
        <v>2418408.6035824013</v>
      </c>
      <c r="F204" s="370">
        <v>2596013.9880554602</v>
      </c>
      <c r="G204" s="409">
        <v>2583177.0277535552</v>
      </c>
      <c r="H204" s="360"/>
      <c r="I204" s="432">
        <v>499529.01254174334</v>
      </c>
      <c r="J204" s="370">
        <v>280387.11674853996</v>
      </c>
      <c r="K204" s="409">
        <v>278668.82411139284</v>
      </c>
      <c r="L204" s="371"/>
      <c r="M204" s="432">
        <v>527306.17092637927</v>
      </c>
      <c r="N204" s="370">
        <v>379741.7941603958</v>
      </c>
      <c r="O204" s="409">
        <v>379741.7941603958</v>
      </c>
      <c r="P204" s="371"/>
      <c r="Q204" s="436">
        <v>549999.1836894193</v>
      </c>
      <c r="R204" s="370">
        <v>592898.65196483163</v>
      </c>
      <c r="S204" s="409">
        <v>529235.48414487508</v>
      </c>
      <c r="T204" s="371"/>
      <c r="U204" s="439">
        <v>3995242.970739943</v>
      </c>
      <c r="V204" s="370">
        <v>3849041.5509292274</v>
      </c>
      <c r="W204" s="409">
        <v>3770823.1301702186</v>
      </c>
      <c r="X204" s="333"/>
      <c r="Y204" s="444">
        <f t="shared" si="21"/>
        <v>988.71978887260889</v>
      </c>
      <c r="Z204" s="378">
        <f t="shared" si="21"/>
        <v>1061.330330357915</v>
      </c>
      <c r="AA204" s="415">
        <f t="shared" si="21"/>
        <v>1056.0821863260651</v>
      </c>
      <c r="AB204" s="379"/>
      <c r="AC204" s="451">
        <f t="shared" si="22"/>
        <v>204.22281788296948</v>
      </c>
      <c r="AD204" s="378">
        <f t="shared" si="22"/>
        <v>114.63087356849549</v>
      </c>
      <c r="AE204" s="415">
        <f t="shared" si="22"/>
        <v>113.92838271111727</v>
      </c>
      <c r="AF204" s="379"/>
      <c r="AG204" s="451">
        <f t="shared" si="23"/>
        <v>215.57897421356472</v>
      </c>
      <c r="AH204" s="378">
        <f t="shared" si="23"/>
        <v>155.25012026181349</v>
      </c>
      <c r="AI204" s="415">
        <f t="shared" si="23"/>
        <v>155.25012026181349</v>
      </c>
      <c r="AJ204" s="379"/>
      <c r="AK204" s="451">
        <f t="shared" si="24"/>
        <v>224.85657550671272</v>
      </c>
      <c r="AL204" s="378">
        <f t="shared" si="24"/>
        <v>242.39519704204073</v>
      </c>
      <c r="AM204" s="415">
        <f t="shared" si="24"/>
        <v>216.36773677223022</v>
      </c>
      <c r="AN204" s="379"/>
      <c r="AO204" s="455">
        <f t="shared" si="20"/>
        <v>1633.3781564758556</v>
      </c>
      <c r="AP204" s="380">
        <f t="shared" si="20"/>
        <v>1573.6065212302647</v>
      </c>
      <c r="AQ204" s="420">
        <f t="shared" si="20"/>
        <v>1541.6284260712259</v>
      </c>
    </row>
    <row r="205" spans="1:43" s="10" customFormat="1" ht="14.4" x14ac:dyDescent="0.3">
      <c r="A205" s="251">
        <v>623</v>
      </c>
      <c r="B205" s="349" t="s">
        <v>204</v>
      </c>
      <c r="C205" s="360">
        <v>2117</v>
      </c>
      <c r="D205" s="350"/>
      <c r="E205" s="427">
        <v>740397.61553665542</v>
      </c>
      <c r="F205" s="370">
        <v>859686.51239810314</v>
      </c>
      <c r="G205" s="409">
        <v>882528.00037847587</v>
      </c>
      <c r="H205" s="360"/>
      <c r="I205" s="432">
        <v>400572.55295975233</v>
      </c>
      <c r="J205" s="370">
        <v>-49476.26582537363</v>
      </c>
      <c r="K205" s="409">
        <v>-50950.369143552416</v>
      </c>
      <c r="L205" s="371"/>
      <c r="M205" s="432">
        <v>71766.752767928032</v>
      </c>
      <c r="N205" s="370">
        <v>-176135.67777893282</v>
      </c>
      <c r="O205" s="409">
        <v>-176135.67777893282</v>
      </c>
      <c r="P205" s="371"/>
      <c r="Q205" s="436">
        <v>453986.11750134791</v>
      </c>
      <c r="R205" s="370">
        <v>488647.68107635202</v>
      </c>
      <c r="S205" s="409">
        <v>444833.43097479898</v>
      </c>
      <c r="T205" s="371"/>
      <c r="U205" s="439">
        <v>1666723.0387656838</v>
      </c>
      <c r="V205" s="370">
        <v>1122722.2498701485</v>
      </c>
      <c r="W205" s="409">
        <v>1100275.3844307896</v>
      </c>
      <c r="X205" s="333"/>
      <c r="Y205" s="444">
        <f t="shared" si="21"/>
        <v>349.73907205321467</v>
      </c>
      <c r="Z205" s="378">
        <f t="shared" si="21"/>
        <v>406.08715748611388</v>
      </c>
      <c r="AA205" s="415">
        <f t="shared" si="21"/>
        <v>416.87671250754647</v>
      </c>
      <c r="AB205" s="379"/>
      <c r="AC205" s="451">
        <f t="shared" si="22"/>
        <v>189.21707744910361</v>
      </c>
      <c r="AD205" s="378">
        <f t="shared" si="22"/>
        <v>-23.370933313827884</v>
      </c>
      <c r="AE205" s="415">
        <f t="shared" si="22"/>
        <v>-24.067250422084278</v>
      </c>
      <c r="AF205" s="379"/>
      <c r="AG205" s="451">
        <f t="shared" si="23"/>
        <v>33.900213872427031</v>
      </c>
      <c r="AH205" s="378">
        <f t="shared" si="23"/>
        <v>-83.200603580034397</v>
      </c>
      <c r="AI205" s="415">
        <f t="shared" si="23"/>
        <v>-83.200603580034397</v>
      </c>
      <c r="AJ205" s="379"/>
      <c r="AK205" s="451">
        <f t="shared" si="24"/>
        <v>214.44785899921962</v>
      </c>
      <c r="AL205" s="378">
        <f t="shared" si="24"/>
        <v>230.82082242624091</v>
      </c>
      <c r="AM205" s="415">
        <f t="shared" si="24"/>
        <v>210.12443598242749</v>
      </c>
      <c r="AN205" s="379"/>
      <c r="AO205" s="455">
        <f t="shared" si="20"/>
        <v>787.30422237396499</v>
      </c>
      <c r="AP205" s="380">
        <f t="shared" si="20"/>
        <v>530.33644301849245</v>
      </c>
      <c r="AQ205" s="420">
        <f t="shared" si="20"/>
        <v>519.73329448785523</v>
      </c>
    </row>
    <row r="206" spans="1:43" s="10" customFormat="1" ht="14.4" x14ac:dyDescent="0.3">
      <c r="A206" s="251">
        <v>624</v>
      </c>
      <c r="B206" s="349" t="s">
        <v>205</v>
      </c>
      <c r="C206" s="360">
        <v>5119</v>
      </c>
      <c r="D206" s="350"/>
      <c r="E206" s="427">
        <v>2948732.4143044213</v>
      </c>
      <c r="F206" s="370">
        <v>2776449.2400178481</v>
      </c>
      <c r="G206" s="409">
        <v>2699118.7407385041</v>
      </c>
      <c r="H206" s="360"/>
      <c r="I206" s="432">
        <v>1320733.7573591806</v>
      </c>
      <c r="J206" s="370">
        <v>1075843.9483099205</v>
      </c>
      <c r="K206" s="409">
        <v>1072308.7215875685</v>
      </c>
      <c r="L206" s="371"/>
      <c r="M206" s="432">
        <v>1302198.4133014437</v>
      </c>
      <c r="N206" s="370">
        <v>1152969.1661855704</v>
      </c>
      <c r="O206" s="409">
        <v>1152969.1661855704</v>
      </c>
      <c r="P206" s="371"/>
      <c r="Q206" s="436">
        <v>696998.89924755832</v>
      </c>
      <c r="R206" s="370">
        <v>710547.87861966947</v>
      </c>
      <c r="S206" s="409">
        <v>639358.94383104797</v>
      </c>
      <c r="T206" s="371"/>
      <c r="U206" s="439">
        <v>6268663.4842126034</v>
      </c>
      <c r="V206" s="370">
        <v>5715810.2331330087</v>
      </c>
      <c r="W206" s="409">
        <v>5563755.572342691</v>
      </c>
      <c r="X206" s="333"/>
      <c r="Y206" s="444">
        <f t="shared" si="21"/>
        <v>576.03680685767165</v>
      </c>
      <c r="Z206" s="378">
        <f t="shared" si="21"/>
        <v>542.38117601442627</v>
      </c>
      <c r="AA206" s="415">
        <f t="shared" si="21"/>
        <v>527.27461237321825</v>
      </c>
      <c r="AB206" s="379"/>
      <c r="AC206" s="451">
        <f t="shared" si="22"/>
        <v>258.00620382089875</v>
      </c>
      <c r="AD206" s="378">
        <f t="shared" si="22"/>
        <v>210.16681936118783</v>
      </c>
      <c r="AE206" s="415">
        <f t="shared" si="22"/>
        <v>209.47621050743672</v>
      </c>
      <c r="AF206" s="379"/>
      <c r="AG206" s="451">
        <f t="shared" si="23"/>
        <v>254.38531222923299</v>
      </c>
      <c r="AH206" s="378">
        <f t="shared" si="23"/>
        <v>225.23328114584302</v>
      </c>
      <c r="AI206" s="415">
        <f t="shared" si="23"/>
        <v>225.23328114584302</v>
      </c>
      <c r="AJ206" s="379"/>
      <c r="AK206" s="451">
        <f t="shared" si="24"/>
        <v>136.15919110130071</v>
      </c>
      <c r="AL206" s="378">
        <f t="shared" si="24"/>
        <v>138.80599308842929</v>
      </c>
      <c r="AM206" s="415">
        <f t="shared" si="24"/>
        <v>124.89918808967532</v>
      </c>
      <c r="AN206" s="379"/>
      <c r="AO206" s="455">
        <f t="shared" si="20"/>
        <v>1224.5875140091041</v>
      </c>
      <c r="AP206" s="380">
        <f t="shared" si="20"/>
        <v>1116.5872696098863</v>
      </c>
      <c r="AQ206" s="420">
        <f t="shared" si="20"/>
        <v>1086.8832921161734</v>
      </c>
    </row>
    <row r="207" spans="1:43" s="10" customFormat="1" ht="14.4" x14ac:dyDescent="0.3">
      <c r="A207" s="251">
        <v>625</v>
      </c>
      <c r="B207" s="349" t="s">
        <v>206</v>
      </c>
      <c r="C207" s="360">
        <v>3048</v>
      </c>
      <c r="D207" s="350"/>
      <c r="E207" s="427">
        <v>2462401.5983312703</v>
      </c>
      <c r="F207" s="370">
        <v>2657240.8511118367</v>
      </c>
      <c r="G207" s="409">
        <v>2644616.5522814612</v>
      </c>
      <c r="H207" s="360"/>
      <c r="I207" s="432">
        <v>803389.54815674876</v>
      </c>
      <c r="J207" s="370">
        <v>702485.00359216589</v>
      </c>
      <c r="K207" s="409">
        <v>700380.42276682029</v>
      </c>
      <c r="L207" s="371"/>
      <c r="M207" s="432">
        <v>542441.99206323118</v>
      </c>
      <c r="N207" s="370">
        <v>472137.31671769067</v>
      </c>
      <c r="O207" s="409">
        <v>472137.31671769067</v>
      </c>
      <c r="P207" s="371"/>
      <c r="Q207" s="436">
        <v>529902.5579862193</v>
      </c>
      <c r="R207" s="370">
        <v>558926.05706565594</v>
      </c>
      <c r="S207" s="409">
        <v>497617.98391323397</v>
      </c>
      <c r="T207" s="371"/>
      <c r="U207" s="439">
        <v>4338135.6965374695</v>
      </c>
      <c r="V207" s="370">
        <v>4390789.22848735</v>
      </c>
      <c r="W207" s="409">
        <v>4314752.2756792065</v>
      </c>
      <c r="X207" s="333"/>
      <c r="Y207" s="444">
        <f t="shared" si="21"/>
        <v>807.87454013493118</v>
      </c>
      <c r="Z207" s="378">
        <f t="shared" si="21"/>
        <v>871.79817949863411</v>
      </c>
      <c r="AA207" s="415">
        <f t="shared" si="21"/>
        <v>867.65634917370778</v>
      </c>
      <c r="AB207" s="379"/>
      <c r="AC207" s="451">
        <f t="shared" si="22"/>
        <v>263.57924808292285</v>
      </c>
      <c r="AD207" s="378">
        <f t="shared" si="22"/>
        <v>230.4740825433615</v>
      </c>
      <c r="AE207" s="415">
        <f t="shared" si="22"/>
        <v>229.78360326995417</v>
      </c>
      <c r="AF207" s="379"/>
      <c r="AG207" s="451">
        <f t="shared" si="23"/>
        <v>177.96653282914409</v>
      </c>
      <c r="AH207" s="378">
        <f t="shared" si="23"/>
        <v>154.9006944611846</v>
      </c>
      <c r="AI207" s="415">
        <f t="shared" si="23"/>
        <v>154.9006944611846</v>
      </c>
      <c r="AJ207" s="379"/>
      <c r="AK207" s="451">
        <f t="shared" si="24"/>
        <v>173.85254527106932</v>
      </c>
      <c r="AL207" s="378">
        <f t="shared" si="24"/>
        <v>183.37469063833856</v>
      </c>
      <c r="AM207" s="415">
        <f t="shared" si="24"/>
        <v>163.26049340985367</v>
      </c>
      <c r="AN207" s="379"/>
      <c r="AO207" s="455">
        <f t="shared" si="20"/>
        <v>1423.2728663180674</v>
      </c>
      <c r="AP207" s="380">
        <f t="shared" si="20"/>
        <v>1440.5476471415191</v>
      </c>
      <c r="AQ207" s="420">
        <f t="shared" si="20"/>
        <v>1415.6011403147004</v>
      </c>
    </row>
    <row r="208" spans="1:43" s="10" customFormat="1" ht="14.4" x14ac:dyDescent="0.3">
      <c r="A208" s="251">
        <v>626</v>
      </c>
      <c r="B208" s="349" t="s">
        <v>207</v>
      </c>
      <c r="C208" s="360">
        <v>4964</v>
      </c>
      <c r="D208" s="350"/>
      <c r="E208" s="427">
        <v>1909759.6260262607</v>
      </c>
      <c r="F208" s="370">
        <v>1936199.1774621475</v>
      </c>
      <c r="G208" s="409">
        <v>1973125.8073739107</v>
      </c>
      <c r="H208" s="360"/>
      <c r="I208" s="432">
        <v>-129950.92760049464</v>
      </c>
      <c r="J208" s="370">
        <v>-432228.1226182016</v>
      </c>
      <c r="K208" s="409">
        <v>-435699.88770963531</v>
      </c>
      <c r="L208" s="371"/>
      <c r="M208" s="432">
        <v>-232392.41520157669</v>
      </c>
      <c r="N208" s="370">
        <v>-425485.40478657681</v>
      </c>
      <c r="O208" s="409">
        <v>-425485.40478657681</v>
      </c>
      <c r="P208" s="371"/>
      <c r="Q208" s="436">
        <v>926631.63289414591</v>
      </c>
      <c r="R208" s="370">
        <v>999502.89408344822</v>
      </c>
      <c r="S208" s="409">
        <v>897696.8655556445</v>
      </c>
      <c r="T208" s="371"/>
      <c r="U208" s="439">
        <v>2474047.9161183354</v>
      </c>
      <c r="V208" s="370">
        <v>2077988.5441408178</v>
      </c>
      <c r="W208" s="409">
        <v>2009637.3804333431</v>
      </c>
      <c r="X208" s="333"/>
      <c r="Y208" s="444">
        <f t="shared" si="21"/>
        <v>384.72192305122093</v>
      </c>
      <c r="Z208" s="378">
        <f t="shared" si="21"/>
        <v>390.04818240575094</v>
      </c>
      <c r="AA208" s="415">
        <f t="shared" si="21"/>
        <v>397.48706836702473</v>
      </c>
      <c r="AB208" s="379"/>
      <c r="AC208" s="451">
        <f t="shared" si="22"/>
        <v>-26.178671958197953</v>
      </c>
      <c r="AD208" s="378">
        <f t="shared" si="22"/>
        <v>-87.072546861039811</v>
      </c>
      <c r="AE208" s="415">
        <f t="shared" si="22"/>
        <v>-87.771935477364082</v>
      </c>
      <c r="AF208" s="379"/>
      <c r="AG208" s="451">
        <f t="shared" si="23"/>
        <v>-46.815555036578708</v>
      </c>
      <c r="AH208" s="378">
        <f t="shared" si="23"/>
        <v>-85.714223365547298</v>
      </c>
      <c r="AI208" s="415">
        <f t="shared" si="23"/>
        <v>-85.714223365547298</v>
      </c>
      <c r="AJ208" s="379"/>
      <c r="AK208" s="451">
        <f t="shared" si="24"/>
        <v>186.67035312130255</v>
      </c>
      <c r="AL208" s="378">
        <f t="shared" si="24"/>
        <v>201.3503009837728</v>
      </c>
      <c r="AM208" s="415">
        <f t="shared" si="24"/>
        <v>180.84143141733369</v>
      </c>
      <c r="AN208" s="379"/>
      <c r="AO208" s="455">
        <f t="shared" si="20"/>
        <v>498.39804917774688</v>
      </c>
      <c r="AP208" s="380">
        <f t="shared" si="20"/>
        <v>418.61171316293672</v>
      </c>
      <c r="AQ208" s="420">
        <f t="shared" si="20"/>
        <v>404.84234094144705</v>
      </c>
    </row>
    <row r="209" spans="1:43" s="10" customFormat="1" ht="14.4" x14ac:dyDescent="0.3">
      <c r="A209" s="251">
        <v>630</v>
      </c>
      <c r="B209" s="349" t="s">
        <v>208</v>
      </c>
      <c r="C209" s="360">
        <v>1631</v>
      </c>
      <c r="D209" s="350"/>
      <c r="E209" s="427">
        <v>2895088.4168843501</v>
      </c>
      <c r="F209" s="370">
        <v>2843292.015183833</v>
      </c>
      <c r="G209" s="409">
        <v>2910758.927288631</v>
      </c>
      <c r="H209" s="360"/>
      <c r="I209" s="432">
        <v>-319839.7151869231</v>
      </c>
      <c r="J209" s="370">
        <v>171661.23099623228</v>
      </c>
      <c r="K209" s="409">
        <v>170562.37906087487</v>
      </c>
      <c r="L209" s="371"/>
      <c r="M209" s="432">
        <v>-445625.82495327824</v>
      </c>
      <c r="N209" s="370">
        <v>-119623.16263838134</v>
      </c>
      <c r="O209" s="409">
        <v>-119623.16263838134</v>
      </c>
      <c r="P209" s="371"/>
      <c r="Q209" s="436">
        <v>279851.17626084073</v>
      </c>
      <c r="R209" s="370">
        <v>296037.65539019764</v>
      </c>
      <c r="S209" s="409">
        <v>269643.52057322545</v>
      </c>
      <c r="T209" s="371"/>
      <c r="U209" s="439">
        <v>2409474.0530049894</v>
      </c>
      <c r="V209" s="370">
        <v>3191367.7389318817</v>
      </c>
      <c r="W209" s="409">
        <v>3231341.6642843499</v>
      </c>
      <c r="X209" s="333"/>
      <c r="Y209" s="444">
        <f t="shared" si="21"/>
        <v>1775.0388822099019</v>
      </c>
      <c r="Z209" s="378">
        <f t="shared" si="21"/>
        <v>1743.2814317497443</v>
      </c>
      <c r="AA209" s="415">
        <f t="shared" si="21"/>
        <v>1784.6467978471067</v>
      </c>
      <c r="AB209" s="379"/>
      <c r="AC209" s="451">
        <f t="shared" si="22"/>
        <v>-196.10037718388909</v>
      </c>
      <c r="AD209" s="378">
        <f t="shared" si="22"/>
        <v>105.24906866721783</v>
      </c>
      <c r="AE209" s="415">
        <f t="shared" si="22"/>
        <v>104.57533970623842</v>
      </c>
      <c r="AF209" s="379"/>
      <c r="AG209" s="451">
        <f t="shared" si="23"/>
        <v>-273.22245552009701</v>
      </c>
      <c r="AH209" s="378">
        <f t="shared" si="23"/>
        <v>-73.343447356456991</v>
      </c>
      <c r="AI209" s="415">
        <f t="shared" si="23"/>
        <v>-73.343447356456991</v>
      </c>
      <c r="AJ209" s="379"/>
      <c r="AK209" s="451">
        <f t="shared" si="24"/>
        <v>171.58257281473988</v>
      </c>
      <c r="AL209" s="378">
        <f t="shared" si="24"/>
        <v>181.50683960159267</v>
      </c>
      <c r="AM209" s="415">
        <f t="shared" si="24"/>
        <v>165.3240469486361</v>
      </c>
      <c r="AN209" s="379"/>
      <c r="AO209" s="455">
        <f t="shared" si="20"/>
        <v>1477.2986223206556</v>
      </c>
      <c r="AP209" s="380">
        <f t="shared" si="20"/>
        <v>1956.6938926620978</v>
      </c>
      <c r="AQ209" s="420">
        <f t="shared" si="20"/>
        <v>1981.2027371455242</v>
      </c>
    </row>
    <row r="210" spans="1:43" s="10" customFormat="1" ht="14.4" x14ac:dyDescent="0.3">
      <c r="A210" s="251">
        <v>631</v>
      </c>
      <c r="B210" s="349" t="s">
        <v>209</v>
      </c>
      <c r="C210" s="360">
        <v>1985</v>
      </c>
      <c r="D210" s="350"/>
      <c r="E210" s="427">
        <v>1006145.2730649235</v>
      </c>
      <c r="F210" s="370">
        <v>747643.7137313378</v>
      </c>
      <c r="G210" s="409">
        <v>795552.27903390606</v>
      </c>
      <c r="H210" s="360"/>
      <c r="I210" s="432">
        <v>653785.11475840921</v>
      </c>
      <c r="J210" s="370">
        <v>388150.78841692209</v>
      </c>
      <c r="K210" s="409">
        <v>386775.32654680114</v>
      </c>
      <c r="L210" s="371"/>
      <c r="M210" s="432">
        <v>614060.86519247526</v>
      </c>
      <c r="N210" s="370">
        <v>448735.98963340331</v>
      </c>
      <c r="O210" s="409">
        <v>448735.98963340331</v>
      </c>
      <c r="P210" s="371"/>
      <c r="Q210" s="436">
        <v>340301.85910364572</v>
      </c>
      <c r="R210" s="370">
        <v>339919.69950540899</v>
      </c>
      <c r="S210" s="409">
        <v>309927.66841612593</v>
      </c>
      <c r="T210" s="371"/>
      <c r="U210" s="439">
        <v>2614293.1121194535</v>
      </c>
      <c r="V210" s="370">
        <v>1924450.1912870721</v>
      </c>
      <c r="W210" s="409">
        <v>1940991.2636302363</v>
      </c>
      <c r="X210" s="333"/>
      <c r="Y210" s="444">
        <f t="shared" si="21"/>
        <v>506.87419297981029</v>
      </c>
      <c r="Z210" s="378">
        <f t="shared" si="21"/>
        <v>376.64670716943971</v>
      </c>
      <c r="AA210" s="415">
        <f t="shared" si="21"/>
        <v>400.78200455108617</v>
      </c>
      <c r="AB210" s="379"/>
      <c r="AC210" s="451">
        <f t="shared" si="22"/>
        <v>329.36277821582325</v>
      </c>
      <c r="AD210" s="378">
        <f t="shared" si="22"/>
        <v>195.54195890021265</v>
      </c>
      <c r="AE210" s="415">
        <f t="shared" si="22"/>
        <v>194.84903100594516</v>
      </c>
      <c r="AF210" s="379"/>
      <c r="AG210" s="451">
        <f t="shared" si="23"/>
        <v>309.35056180981121</v>
      </c>
      <c r="AH210" s="378">
        <f t="shared" si="23"/>
        <v>226.06347084806211</v>
      </c>
      <c r="AI210" s="415">
        <f t="shared" si="23"/>
        <v>226.06347084806211</v>
      </c>
      <c r="AJ210" s="379"/>
      <c r="AK210" s="451">
        <f t="shared" si="24"/>
        <v>171.43670483810868</v>
      </c>
      <c r="AL210" s="378">
        <f t="shared" si="24"/>
        <v>171.24418111103728</v>
      </c>
      <c r="AM210" s="415">
        <f t="shared" si="24"/>
        <v>156.13484554968562</v>
      </c>
      <c r="AN210" s="379"/>
      <c r="AO210" s="455">
        <f t="shared" si="20"/>
        <v>1317.0242378435535</v>
      </c>
      <c r="AP210" s="380">
        <f t="shared" si="20"/>
        <v>969.49631802875172</v>
      </c>
      <c r="AQ210" s="420">
        <f t="shared" si="20"/>
        <v>977.82935195477899</v>
      </c>
    </row>
    <row r="211" spans="1:43" s="10" customFormat="1" ht="14.4" x14ac:dyDescent="0.3">
      <c r="A211" s="251">
        <v>635</v>
      </c>
      <c r="B211" s="349" t="s">
        <v>210</v>
      </c>
      <c r="C211" s="360">
        <v>6439</v>
      </c>
      <c r="D211" s="350"/>
      <c r="E211" s="427">
        <v>3545901.4847094729</v>
      </c>
      <c r="F211" s="370">
        <v>3383644.2616345026</v>
      </c>
      <c r="G211" s="409">
        <v>3527638.7115859082</v>
      </c>
      <c r="H211" s="360"/>
      <c r="I211" s="432">
        <v>-66417.489924504407</v>
      </c>
      <c r="J211" s="370">
        <v>-176639.648615274</v>
      </c>
      <c r="K211" s="409">
        <v>-181064.71777115462</v>
      </c>
      <c r="L211" s="371"/>
      <c r="M211" s="432">
        <v>-106243.53919095029</v>
      </c>
      <c r="N211" s="370">
        <v>-175482.44308744321</v>
      </c>
      <c r="O211" s="409">
        <v>-175482.44308744321</v>
      </c>
      <c r="P211" s="371"/>
      <c r="Q211" s="436">
        <v>1229573.2812567884</v>
      </c>
      <c r="R211" s="370">
        <v>1265958.9709872147</v>
      </c>
      <c r="S211" s="409">
        <v>1138458.4975363277</v>
      </c>
      <c r="T211" s="371"/>
      <c r="U211" s="439">
        <v>4602813.7368508065</v>
      </c>
      <c r="V211" s="370">
        <v>4297481.1409190008</v>
      </c>
      <c r="W211" s="409">
        <v>4309550.0482636373</v>
      </c>
      <c r="X211" s="333"/>
      <c r="Y211" s="444">
        <f t="shared" si="21"/>
        <v>550.69133168340932</v>
      </c>
      <c r="Z211" s="378">
        <f t="shared" si="21"/>
        <v>525.49219780004694</v>
      </c>
      <c r="AA211" s="415">
        <f t="shared" si="21"/>
        <v>547.85505693211803</v>
      </c>
      <c r="AB211" s="379"/>
      <c r="AC211" s="451">
        <f t="shared" si="22"/>
        <v>-10.314876521898494</v>
      </c>
      <c r="AD211" s="378">
        <f t="shared" si="22"/>
        <v>-27.43277661364715</v>
      </c>
      <c r="AE211" s="415">
        <f t="shared" si="22"/>
        <v>-28.12000586599699</v>
      </c>
      <c r="AF211" s="379"/>
      <c r="AG211" s="451">
        <f t="shared" si="23"/>
        <v>-16.500006086496395</v>
      </c>
      <c r="AH211" s="378">
        <f t="shared" si="23"/>
        <v>-27.253058407740831</v>
      </c>
      <c r="AI211" s="415">
        <f t="shared" si="23"/>
        <v>-27.253058407740831</v>
      </c>
      <c r="AJ211" s="379"/>
      <c r="AK211" s="451">
        <f t="shared" si="24"/>
        <v>190.95717988147047</v>
      </c>
      <c r="AL211" s="378">
        <f t="shared" si="24"/>
        <v>196.60800916092791</v>
      </c>
      <c r="AM211" s="415">
        <f t="shared" si="24"/>
        <v>176.80672426406704</v>
      </c>
      <c r="AN211" s="379"/>
      <c r="AO211" s="455">
        <f t="shared" si="20"/>
        <v>714.83362895648497</v>
      </c>
      <c r="AP211" s="380">
        <f t="shared" si="20"/>
        <v>667.414371939587</v>
      </c>
      <c r="AQ211" s="420">
        <f t="shared" si="20"/>
        <v>669.28871692244718</v>
      </c>
    </row>
    <row r="212" spans="1:43" s="10" customFormat="1" ht="14.4" x14ac:dyDescent="0.3">
      <c r="A212" s="251">
        <v>636</v>
      </c>
      <c r="B212" s="349" t="s">
        <v>211</v>
      </c>
      <c r="C212" s="360">
        <v>8222</v>
      </c>
      <c r="D212" s="350"/>
      <c r="E212" s="427">
        <v>6368316.5792291975</v>
      </c>
      <c r="F212" s="370">
        <v>6816646.8471448515</v>
      </c>
      <c r="G212" s="409">
        <v>6449348.0796936955</v>
      </c>
      <c r="H212" s="360"/>
      <c r="I212" s="432">
        <v>-18540.028925501207</v>
      </c>
      <c r="J212" s="370">
        <v>468359.08663383522</v>
      </c>
      <c r="K212" s="409">
        <v>462682.71966832597</v>
      </c>
      <c r="L212" s="371"/>
      <c r="M212" s="432">
        <v>-149647.34882601048</v>
      </c>
      <c r="N212" s="370">
        <v>189967.66476530678</v>
      </c>
      <c r="O212" s="409">
        <v>189967.66476530678</v>
      </c>
      <c r="P212" s="371"/>
      <c r="Q212" s="436">
        <v>1577981.0991216421</v>
      </c>
      <c r="R212" s="370">
        <v>1607558.2996922177</v>
      </c>
      <c r="S212" s="409">
        <v>1464246.7720130603</v>
      </c>
      <c r="T212" s="371"/>
      <c r="U212" s="439">
        <v>7778110.3005993282</v>
      </c>
      <c r="V212" s="370">
        <v>9082531.8982362114</v>
      </c>
      <c r="W212" s="409">
        <v>8566245.236140389</v>
      </c>
      <c r="X212" s="333"/>
      <c r="Y212" s="444">
        <f t="shared" si="21"/>
        <v>774.54592303930883</v>
      </c>
      <c r="Z212" s="378">
        <f t="shared" si="21"/>
        <v>829.07405097845435</v>
      </c>
      <c r="AA212" s="415">
        <f t="shared" si="21"/>
        <v>784.40137189171685</v>
      </c>
      <c r="AB212" s="379"/>
      <c r="AC212" s="451">
        <f t="shared" si="22"/>
        <v>-2.2549293268670891</v>
      </c>
      <c r="AD212" s="378">
        <f t="shared" si="22"/>
        <v>56.964131188741817</v>
      </c>
      <c r="AE212" s="415">
        <f t="shared" si="22"/>
        <v>56.273743574352466</v>
      </c>
      <c r="AF212" s="379"/>
      <c r="AG212" s="451">
        <f t="shared" si="23"/>
        <v>-18.200845150329663</v>
      </c>
      <c r="AH212" s="378">
        <f t="shared" si="23"/>
        <v>23.104799898480511</v>
      </c>
      <c r="AI212" s="415">
        <f t="shared" si="23"/>
        <v>23.104799898480511</v>
      </c>
      <c r="AJ212" s="379"/>
      <c r="AK212" s="451">
        <f t="shared" si="24"/>
        <v>191.92180723931429</v>
      </c>
      <c r="AL212" s="378">
        <f t="shared" si="24"/>
        <v>195.51913156071731</v>
      </c>
      <c r="AM212" s="415">
        <f t="shared" si="24"/>
        <v>178.08888007942841</v>
      </c>
      <c r="AN212" s="379"/>
      <c r="AO212" s="455">
        <f t="shared" si="20"/>
        <v>946.01195580142644</v>
      </c>
      <c r="AP212" s="380">
        <f t="shared" si="20"/>
        <v>1104.6621136263941</v>
      </c>
      <c r="AQ212" s="420">
        <f t="shared" si="20"/>
        <v>1041.8687954439781</v>
      </c>
    </row>
    <row r="213" spans="1:43" s="10" customFormat="1" ht="14.4" x14ac:dyDescent="0.3">
      <c r="A213" s="251">
        <v>638</v>
      </c>
      <c r="B213" s="349" t="s">
        <v>212</v>
      </c>
      <c r="C213" s="360">
        <v>51149</v>
      </c>
      <c r="D213" s="350"/>
      <c r="E213" s="427">
        <v>21659761.791597754</v>
      </c>
      <c r="F213" s="370">
        <v>20324881.620241471</v>
      </c>
      <c r="G213" s="409">
        <v>22388359.891269054</v>
      </c>
      <c r="H213" s="360"/>
      <c r="I213" s="432">
        <v>14297040.322339902</v>
      </c>
      <c r="J213" s="370">
        <v>9295989.6200703792</v>
      </c>
      <c r="K213" s="409">
        <v>9261072.6168589182</v>
      </c>
      <c r="L213" s="371"/>
      <c r="M213" s="432">
        <v>6230351.0312569141</v>
      </c>
      <c r="N213" s="370">
        <v>2906906.2535959617</v>
      </c>
      <c r="O213" s="409">
        <v>2906906.2535959617</v>
      </c>
      <c r="P213" s="371"/>
      <c r="Q213" s="436">
        <v>6805424.2464749133</v>
      </c>
      <c r="R213" s="370">
        <v>7059318.0764450543</v>
      </c>
      <c r="S213" s="409">
        <v>6304340.5555159226</v>
      </c>
      <c r="T213" s="371"/>
      <c r="U213" s="439">
        <v>48992577.391669482</v>
      </c>
      <c r="V213" s="370">
        <v>39587095.57035286</v>
      </c>
      <c r="W213" s="409">
        <v>40860679.317239858</v>
      </c>
      <c r="X213" s="333"/>
      <c r="Y213" s="444">
        <f t="shared" si="21"/>
        <v>423.46403236813535</v>
      </c>
      <c r="Z213" s="378">
        <f t="shared" si="21"/>
        <v>397.36615809187805</v>
      </c>
      <c r="AA213" s="415">
        <f t="shared" si="21"/>
        <v>437.70865297990292</v>
      </c>
      <c r="AB213" s="379"/>
      <c r="AC213" s="451">
        <f t="shared" si="22"/>
        <v>279.51749442491354</v>
      </c>
      <c r="AD213" s="378">
        <f t="shared" si="22"/>
        <v>181.74333066277697</v>
      </c>
      <c r="AE213" s="415">
        <f t="shared" si="22"/>
        <v>181.0606779577102</v>
      </c>
      <c r="AF213" s="379"/>
      <c r="AG213" s="451">
        <f t="shared" si="23"/>
        <v>121.80787564286524</v>
      </c>
      <c r="AH213" s="378">
        <f t="shared" si="23"/>
        <v>56.83212288795405</v>
      </c>
      <c r="AI213" s="415">
        <f t="shared" si="23"/>
        <v>56.83212288795405</v>
      </c>
      <c r="AJ213" s="379"/>
      <c r="AK213" s="451">
        <f t="shared" si="24"/>
        <v>133.05097355715486</v>
      </c>
      <c r="AL213" s="378">
        <f t="shared" si="24"/>
        <v>138.01478184216808</v>
      </c>
      <c r="AM213" s="415">
        <f t="shared" si="24"/>
        <v>123.25442443676167</v>
      </c>
      <c r="AN213" s="379"/>
      <c r="AO213" s="455">
        <f t="shared" si="20"/>
        <v>957.84037599306896</v>
      </c>
      <c r="AP213" s="380">
        <f t="shared" si="20"/>
        <v>773.95639348477698</v>
      </c>
      <c r="AQ213" s="420">
        <f t="shared" si="20"/>
        <v>798.85587826232882</v>
      </c>
    </row>
    <row r="214" spans="1:43" s="10" customFormat="1" ht="14.4" x14ac:dyDescent="0.3">
      <c r="A214" s="251">
        <v>678</v>
      </c>
      <c r="B214" s="349" t="s">
        <v>213</v>
      </c>
      <c r="C214" s="360">
        <v>24260</v>
      </c>
      <c r="D214" s="350"/>
      <c r="E214" s="427">
        <v>18136960.127431892</v>
      </c>
      <c r="F214" s="370">
        <v>18107921.224326812</v>
      </c>
      <c r="G214" s="409">
        <v>17756784.677476086</v>
      </c>
      <c r="H214" s="360"/>
      <c r="I214" s="432">
        <v>1208155.904785329</v>
      </c>
      <c r="J214" s="370">
        <v>1011837.4172046043</v>
      </c>
      <c r="K214" s="409">
        <v>995038.7096203235</v>
      </c>
      <c r="L214" s="371"/>
      <c r="M214" s="432">
        <v>800083.71615171281</v>
      </c>
      <c r="N214" s="370">
        <v>822986.59842020739</v>
      </c>
      <c r="O214" s="409">
        <v>822986.59842020739</v>
      </c>
      <c r="P214" s="371"/>
      <c r="Q214" s="436">
        <v>3331081.1469012168</v>
      </c>
      <c r="R214" s="370">
        <v>3559764.4619533448</v>
      </c>
      <c r="S214" s="409">
        <v>3166497.6396577125</v>
      </c>
      <c r="T214" s="371"/>
      <c r="U214" s="439">
        <v>23476280.89527015</v>
      </c>
      <c r="V214" s="370">
        <v>23502509.701904967</v>
      </c>
      <c r="W214" s="409">
        <v>22741307.625174329</v>
      </c>
      <c r="X214" s="333"/>
      <c r="Y214" s="444">
        <f t="shared" si="21"/>
        <v>747.60758975399392</v>
      </c>
      <c r="Z214" s="378">
        <f t="shared" si="21"/>
        <v>746.41060281643911</v>
      </c>
      <c r="AA214" s="415">
        <f t="shared" si="21"/>
        <v>731.93671382836294</v>
      </c>
      <c r="AB214" s="379"/>
      <c r="AC214" s="451">
        <f t="shared" si="22"/>
        <v>49.800325836163601</v>
      </c>
      <c r="AD214" s="378">
        <f t="shared" si="22"/>
        <v>41.708055119728122</v>
      </c>
      <c r="AE214" s="415">
        <f t="shared" si="22"/>
        <v>41.015610454259004</v>
      </c>
      <c r="AF214" s="379"/>
      <c r="AG214" s="451">
        <f t="shared" si="23"/>
        <v>32.979543122494348</v>
      </c>
      <c r="AH214" s="378">
        <f t="shared" si="23"/>
        <v>33.92360257296815</v>
      </c>
      <c r="AI214" s="415">
        <f t="shared" si="23"/>
        <v>33.92360257296815</v>
      </c>
      <c r="AJ214" s="379"/>
      <c r="AK214" s="451">
        <f t="shared" si="24"/>
        <v>137.30754933640631</v>
      </c>
      <c r="AL214" s="378">
        <f t="shared" si="24"/>
        <v>146.73390197664241</v>
      </c>
      <c r="AM214" s="415">
        <f t="shared" si="24"/>
        <v>130.52339817220579</v>
      </c>
      <c r="AN214" s="379"/>
      <c r="AO214" s="455">
        <f t="shared" si="20"/>
        <v>967.69500804905817</v>
      </c>
      <c r="AP214" s="380">
        <f t="shared" si="20"/>
        <v>968.77616248577772</v>
      </c>
      <c r="AQ214" s="420">
        <f t="shared" si="20"/>
        <v>937.39932502779595</v>
      </c>
    </row>
    <row r="215" spans="1:43" s="10" customFormat="1" ht="14.4" x14ac:dyDescent="0.3">
      <c r="A215" s="251">
        <v>680</v>
      </c>
      <c r="B215" s="349" t="s">
        <v>214</v>
      </c>
      <c r="C215" s="360">
        <v>24810</v>
      </c>
      <c r="D215" s="350"/>
      <c r="E215" s="427">
        <v>10161292.643507579</v>
      </c>
      <c r="F215" s="370">
        <v>8877384.8401420228</v>
      </c>
      <c r="G215" s="409">
        <v>8168581.0357271852</v>
      </c>
      <c r="H215" s="360"/>
      <c r="I215" s="432">
        <v>-133595.95753684593</v>
      </c>
      <c r="J215" s="370">
        <v>-867606.59117654664</v>
      </c>
      <c r="K215" s="409">
        <v>-884442.54797897511</v>
      </c>
      <c r="L215" s="371"/>
      <c r="M215" s="432">
        <v>577349.12044288695</v>
      </c>
      <c r="N215" s="370">
        <v>110566.49955260698</v>
      </c>
      <c r="O215" s="409">
        <v>110566.49955260698</v>
      </c>
      <c r="P215" s="371"/>
      <c r="Q215" s="436">
        <v>3261715.7792094229</v>
      </c>
      <c r="R215" s="370">
        <v>3512304.9830755712</v>
      </c>
      <c r="S215" s="409">
        <v>3081151.2341016764</v>
      </c>
      <c r="T215" s="371"/>
      <c r="U215" s="439">
        <v>13866761.585623045</v>
      </c>
      <c r="V215" s="370">
        <v>11632649.731593655</v>
      </c>
      <c r="W215" s="409">
        <v>10475856.221402492</v>
      </c>
      <c r="X215" s="333"/>
      <c r="Y215" s="444">
        <f t="shared" si="21"/>
        <v>409.56439514339297</v>
      </c>
      <c r="Z215" s="378">
        <f t="shared" si="21"/>
        <v>357.81478597912223</v>
      </c>
      <c r="AA215" s="415">
        <f t="shared" si="21"/>
        <v>329.24550728444922</v>
      </c>
      <c r="AB215" s="379"/>
      <c r="AC215" s="451">
        <f t="shared" si="22"/>
        <v>-5.3847624964468332</v>
      </c>
      <c r="AD215" s="378">
        <f t="shared" si="22"/>
        <v>-34.970035920054279</v>
      </c>
      <c r="AE215" s="415">
        <f t="shared" si="22"/>
        <v>-35.64863151870113</v>
      </c>
      <c r="AF215" s="379"/>
      <c r="AG215" s="451">
        <f t="shared" si="23"/>
        <v>23.270823073070815</v>
      </c>
      <c r="AH215" s="378">
        <f t="shared" si="23"/>
        <v>4.4565296071183793</v>
      </c>
      <c r="AI215" s="415">
        <f t="shared" si="23"/>
        <v>4.4565296071183793</v>
      </c>
      <c r="AJ215" s="379"/>
      <c r="AK215" s="451">
        <f t="shared" si="24"/>
        <v>131.46778634459585</v>
      </c>
      <c r="AL215" s="378">
        <f t="shared" si="24"/>
        <v>141.56811701231646</v>
      </c>
      <c r="AM215" s="415">
        <f t="shared" si="24"/>
        <v>124.1898925474275</v>
      </c>
      <c r="AN215" s="379"/>
      <c r="AO215" s="455">
        <f t="shared" si="20"/>
        <v>558.91824206461285</v>
      </c>
      <c r="AP215" s="380">
        <f t="shared" si="20"/>
        <v>468.86939667850282</v>
      </c>
      <c r="AQ215" s="420">
        <f t="shared" si="20"/>
        <v>422.24329792029391</v>
      </c>
    </row>
    <row r="216" spans="1:43" s="10" customFormat="1" ht="14.4" x14ac:dyDescent="0.3">
      <c r="A216" s="251">
        <v>681</v>
      </c>
      <c r="B216" s="349" t="s">
        <v>215</v>
      </c>
      <c r="C216" s="360">
        <v>3330</v>
      </c>
      <c r="D216" s="350"/>
      <c r="E216" s="427">
        <v>1136101.5525910032</v>
      </c>
      <c r="F216" s="370">
        <v>1175066.2736689257</v>
      </c>
      <c r="G216" s="409">
        <v>1166562.1082549826</v>
      </c>
      <c r="H216" s="360"/>
      <c r="I216" s="432">
        <v>468405.33619894285</v>
      </c>
      <c r="J216" s="370">
        <v>43622.901746194948</v>
      </c>
      <c r="K216" s="409">
        <v>41302.413415659874</v>
      </c>
      <c r="L216" s="371"/>
      <c r="M216" s="432">
        <v>438658.12639755395</v>
      </c>
      <c r="N216" s="370">
        <v>170464.32727272026</v>
      </c>
      <c r="O216" s="409">
        <v>170464.32727272026</v>
      </c>
      <c r="P216" s="371"/>
      <c r="Q216" s="436">
        <v>753708.99639977003</v>
      </c>
      <c r="R216" s="370">
        <v>804718.74016299355</v>
      </c>
      <c r="S216" s="409">
        <v>725644.11759509821</v>
      </c>
      <c r="T216" s="371"/>
      <c r="U216" s="439">
        <v>2796874.0115872701</v>
      </c>
      <c r="V216" s="370">
        <v>2193872.2428508345</v>
      </c>
      <c r="W216" s="409">
        <v>2103972.9665384609</v>
      </c>
      <c r="X216" s="333"/>
      <c r="Y216" s="444">
        <f t="shared" si="21"/>
        <v>341.17163741471569</v>
      </c>
      <c r="Z216" s="378">
        <f t="shared" si="21"/>
        <v>352.87275485553323</v>
      </c>
      <c r="AA216" s="415">
        <f t="shared" si="21"/>
        <v>350.31895142792268</v>
      </c>
      <c r="AB216" s="379"/>
      <c r="AC216" s="451">
        <f t="shared" si="22"/>
        <v>140.66226312280565</v>
      </c>
      <c r="AD216" s="378">
        <f t="shared" si="22"/>
        <v>13.099970494352837</v>
      </c>
      <c r="AE216" s="415">
        <f t="shared" si="22"/>
        <v>12.403127151849812</v>
      </c>
      <c r="AF216" s="379"/>
      <c r="AG216" s="451">
        <f t="shared" si="23"/>
        <v>131.72916708635253</v>
      </c>
      <c r="AH216" s="378">
        <f t="shared" si="23"/>
        <v>51.190488670486566</v>
      </c>
      <c r="AI216" s="415">
        <f t="shared" si="23"/>
        <v>51.190488670486566</v>
      </c>
      <c r="AJ216" s="379"/>
      <c r="AK216" s="451">
        <f t="shared" si="24"/>
        <v>226.33903795788891</v>
      </c>
      <c r="AL216" s="378">
        <f t="shared" si="24"/>
        <v>241.65727932822628</v>
      </c>
      <c r="AM216" s="415">
        <f t="shared" si="24"/>
        <v>217.91114642495441</v>
      </c>
      <c r="AN216" s="379"/>
      <c r="AO216" s="455">
        <f t="shared" si="20"/>
        <v>839.90210558176284</v>
      </c>
      <c r="AP216" s="380">
        <f t="shared" si="20"/>
        <v>658.82049334859892</v>
      </c>
      <c r="AQ216" s="420">
        <f t="shared" si="20"/>
        <v>631.82371367521353</v>
      </c>
    </row>
    <row r="217" spans="1:43" s="10" customFormat="1" ht="14.4" x14ac:dyDescent="0.3">
      <c r="A217" s="251">
        <v>683</v>
      </c>
      <c r="B217" s="349" t="s">
        <v>216</v>
      </c>
      <c r="C217" s="360">
        <v>3670</v>
      </c>
      <c r="D217" s="350"/>
      <c r="E217" s="427">
        <v>7576111.8344651461</v>
      </c>
      <c r="F217" s="370">
        <v>7381327.3135942556</v>
      </c>
      <c r="G217" s="409">
        <v>7403089.9534165347</v>
      </c>
      <c r="H217" s="360"/>
      <c r="I217" s="432">
        <v>-792339.39152986871</v>
      </c>
      <c r="J217" s="370">
        <v>-776009.71719692356</v>
      </c>
      <c r="K217" s="409">
        <v>-778570.25604441052</v>
      </c>
      <c r="L217" s="371"/>
      <c r="M217" s="432">
        <v>-229452.72984282419</v>
      </c>
      <c r="N217" s="370">
        <v>-213518.35812886918</v>
      </c>
      <c r="O217" s="409">
        <v>-213518.35812886918</v>
      </c>
      <c r="P217" s="371"/>
      <c r="Q217" s="436">
        <v>724918.4855807795</v>
      </c>
      <c r="R217" s="370">
        <v>781072.19218083192</v>
      </c>
      <c r="S217" s="409">
        <v>712417.75478340639</v>
      </c>
      <c r="T217" s="371"/>
      <c r="U217" s="439">
        <v>7279238.1986732334</v>
      </c>
      <c r="V217" s="370">
        <v>7172871.4304492939</v>
      </c>
      <c r="W217" s="409">
        <v>7123419.0940266624</v>
      </c>
      <c r="X217" s="333"/>
      <c r="Y217" s="444">
        <f t="shared" si="21"/>
        <v>2064.3356497180234</v>
      </c>
      <c r="Z217" s="378">
        <f t="shared" si="21"/>
        <v>2011.2608483908054</v>
      </c>
      <c r="AA217" s="415">
        <f t="shared" si="21"/>
        <v>2017.1907230017805</v>
      </c>
      <c r="AB217" s="379"/>
      <c r="AC217" s="451">
        <f t="shared" si="22"/>
        <v>-215.89629196999147</v>
      </c>
      <c r="AD217" s="378">
        <f t="shared" si="22"/>
        <v>-211.44678942695464</v>
      </c>
      <c r="AE217" s="415">
        <f t="shared" si="22"/>
        <v>-212.14448393580668</v>
      </c>
      <c r="AF217" s="379"/>
      <c r="AG217" s="451">
        <f t="shared" si="23"/>
        <v>-62.521179793685064</v>
      </c>
      <c r="AH217" s="378">
        <f t="shared" si="23"/>
        <v>-58.179389135931658</v>
      </c>
      <c r="AI217" s="415">
        <f t="shared" si="23"/>
        <v>-58.179389135931658</v>
      </c>
      <c r="AJ217" s="379"/>
      <c r="AK217" s="451">
        <f t="shared" si="24"/>
        <v>197.52547291029413</v>
      </c>
      <c r="AL217" s="378">
        <f t="shared" si="24"/>
        <v>212.82621040349645</v>
      </c>
      <c r="AM217" s="415">
        <f t="shared" si="24"/>
        <v>194.1192792325358</v>
      </c>
      <c r="AN217" s="379"/>
      <c r="AO217" s="455">
        <f t="shared" ref="AO217:AQ266" si="25">U217/$C217</f>
        <v>1983.4436508646413</v>
      </c>
      <c r="AP217" s="380">
        <f t="shared" si="25"/>
        <v>1954.4608802314153</v>
      </c>
      <c r="AQ217" s="420">
        <f t="shared" si="25"/>
        <v>1940.9861291625782</v>
      </c>
    </row>
    <row r="218" spans="1:43" s="10" customFormat="1" ht="14.4" x14ac:dyDescent="0.3">
      <c r="A218" s="251">
        <v>684</v>
      </c>
      <c r="B218" s="349" t="s">
        <v>217</v>
      </c>
      <c r="C218" s="360">
        <v>38959</v>
      </c>
      <c r="D218" s="350"/>
      <c r="E218" s="427">
        <v>6759292.2246284839</v>
      </c>
      <c r="F218" s="370">
        <v>7215714.8335417183</v>
      </c>
      <c r="G218" s="409">
        <v>6824758.5714088473</v>
      </c>
      <c r="H218" s="360"/>
      <c r="I218" s="432">
        <v>5095554.0548638199</v>
      </c>
      <c r="J218" s="370">
        <v>3425341.7343013347</v>
      </c>
      <c r="K218" s="409">
        <v>3398411.929181213</v>
      </c>
      <c r="L218" s="371"/>
      <c r="M218" s="432">
        <v>5165541.5313064419</v>
      </c>
      <c r="N218" s="370">
        <v>4334755.7306840569</v>
      </c>
      <c r="O218" s="409">
        <v>4334755.7306840569</v>
      </c>
      <c r="P218" s="371"/>
      <c r="Q218" s="436">
        <v>6797820.1332542831</v>
      </c>
      <c r="R218" s="370">
        <v>7046317.1163220368</v>
      </c>
      <c r="S218" s="409">
        <v>6458382.2458433248</v>
      </c>
      <c r="T218" s="371"/>
      <c r="U218" s="439">
        <v>23818207.944053028</v>
      </c>
      <c r="V218" s="370">
        <v>22022129.414849147</v>
      </c>
      <c r="W218" s="409">
        <v>21016308.477117442</v>
      </c>
      <c r="X218" s="333"/>
      <c r="Y218" s="444">
        <f t="shared" si="21"/>
        <v>173.49758013882501</v>
      </c>
      <c r="Z218" s="378">
        <f t="shared" si="21"/>
        <v>185.21304021000842</v>
      </c>
      <c r="AA218" s="415">
        <f t="shared" si="21"/>
        <v>175.17797097997504</v>
      </c>
      <c r="AB218" s="379"/>
      <c r="AC218" s="451">
        <f t="shared" si="22"/>
        <v>130.79273222782464</v>
      </c>
      <c r="AD218" s="378">
        <f t="shared" si="22"/>
        <v>87.92170574966849</v>
      </c>
      <c r="AE218" s="415">
        <f t="shared" si="22"/>
        <v>87.230471243646221</v>
      </c>
      <c r="AF218" s="379"/>
      <c r="AG218" s="451">
        <f t="shared" si="23"/>
        <v>132.58917147017229</v>
      </c>
      <c r="AH218" s="378">
        <f t="shared" si="23"/>
        <v>111.26455326584504</v>
      </c>
      <c r="AI218" s="415">
        <f t="shared" si="23"/>
        <v>111.26455326584504</v>
      </c>
      <c r="AJ218" s="379"/>
      <c r="AK218" s="451">
        <f t="shared" si="24"/>
        <v>174.4865148811387</v>
      </c>
      <c r="AL218" s="378">
        <f t="shared" si="24"/>
        <v>180.86493791734995</v>
      </c>
      <c r="AM218" s="415">
        <f t="shared" si="24"/>
        <v>165.77381980654854</v>
      </c>
      <c r="AN218" s="379"/>
      <c r="AO218" s="455">
        <f t="shared" si="25"/>
        <v>611.36599871796057</v>
      </c>
      <c r="AP218" s="380">
        <f t="shared" si="25"/>
        <v>565.26423714287193</v>
      </c>
      <c r="AQ218" s="420">
        <f t="shared" si="25"/>
        <v>539.44681529601485</v>
      </c>
    </row>
    <row r="219" spans="1:43" s="10" customFormat="1" ht="14.4" x14ac:dyDescent="0.3">
      <c r="A219" s="251">
        <v>686</v>
      </c>
      <c r="B219" s="349" t="s">
        <v>218</v>
      </c>
      <c r="C219" s="360">
        <v>3033</v>
      </c>
      <c r="D219" s="350"/>
      <c r="E219" s="427">
        <v>1712090.8137337721</v>
      </c>
      <c r="F219" s="370">
        <v>1751556.5997323222</v>
      </c>
      <c r="G219" s="409">
        <v>1918649.214744092</v>
      </c>
      <c r="H219" s="360"/>
      <c r="I219" s="432">
        <v>-996286.42114891601</v>
      </c>
      <c r="J219" s="370">
        <v>-309560.85379312688</v>
      </c>
      <c r="K219" s="409">
        <v>-311666.81421914458</v>
      </c>
      <c r="L219" s="371"/>
      <c r="M219" s="432">
        <v>-799286.02030608081</v>
      </c>
      <c r="N219" s="370">
        <v>-319235.3837693141</v>
      </c>
      <c r="O219" s="409">
        <v>-319235.3837693141</v>
      </c>
      <c r="P219" s="371"/>
      <c r="Q219" s="436">
        <v>636321.01102463948</v>
      </c>
      <c r="R219" s="370">
        <v>686221.55462439358</v>
      </c>
      <c r="S219" s="409">
        <v>607715.43769627833</v>
      </c>
      <c r="T219" s="371"/>
      <c r="U219" s="439">
        <v>552839.3833034148</v>
      </c>
      <c r="V219" s="370">
        <v>1808981.9167942749</v>
      </c>
      <c r="W219" s="409">
        <v>1895462.4544519116</v>
      </c>
      <c r="X219" s="333"/>
      <c r="Y219" s="444">
        <f t="shared" si="21"/>
        <v>564.48757459075898</v>
      </c>
      <c r="Z219" s="378">
        <f t="shared" si="21"/>
        <v>577.49970317583984</v>
      </c>
      <c r="AA219" s="415">
        <f t="shared" si="21"/>
        <v>632.59123466669701</v>
      </c>
      <c r="AB219" s="379"/>
      <c r="AC219" s="451">
        <f t="shared" si="22"/>
        <v>-328.48216984797756</v>
      </c>
      <c r="AD219" s="378">
        <f t="shared" si="22"/>
        <v>-102.06424457406095</v>
      </c>
      <c r="AE219" s="415">
        <f t="shared" si="22"/>
        <v>-102.7585935440635</v>
      </c>
      <c r="AF219" s="379"/>
      <c r="AG219" s="451">
        <f t="shared" si="23"/>
        <v>-263.52984513883308</v>
      </c>
      <c r="AH219" s="378">
        <f t="shared" si="23"/>
        <v>-105.25400058335447</v>
      </c>
      <c r="AI219" s="415">
        <f t="shared" si="23"/>
        <v>-105.25400058335447</v>
      </c>
      <c r="AJ219" s="379"/>
      <c r="AK219" s="451">
        <f t="shared" si="24"/>
        <v>209.79921233914919</v>
      </c>
      <c r="AL219" s="378">
        <f t="shared" si="24"/>
        <v>226.25174896946706</v>
      </c>
      <c r="AM219" s="415">
        <f t="shared" si="24"/>
        <v>200.3677671270288</v>
      </c>
      <c r="AN219" s="379"/>
      <c r="AO219" s="455">
        <f t="shared" si="25"/>
        <v>182.27477194309753</v>
      </c>
      <c r="AP219" s="380">
        <f t="shared" si="25"/>
        <v>596.43320698789148</v>
      </c>
      <c r="AQ219" s="420">
        <f t="shared" si="25"/>
        <v>624.94640766630778</v>
      </c>
    </row>
    <row r="220" spans="1:43" s="10" customFormat="1" ht="14.4" x14ac:dyDescent="0.3">
      <c r="A220" s="251">
        <v>687</v>
      </c>
      <c r="B220" s="349" t="s">
        <v>219</v>
      </c>
      <c r="C220" s="360">
        <v>1513</v>
      </c>
      <c r="D220" s="350"/>
      <c r="E220" s="427">
        <v>905278.68018724746</v>
      </c>
      <c r="F220" s="370">
        <v>849057.17489503534</v>
      </c>
      <c r="G220" s="409">
        <v>990860.08524251904</v>
      </c>
      <c r="H220" s="360"/>
      <c r="I220" s="432">
        <v>-292896.36728557182</v>
      </c>
      <c r="J220" s="370">
        <v>-392893.07402692421</v>
      </c>
      <c r="K220" s="409">
        <v>-393969.85235152743</v>
      </c>
      <c r="L220" s="371"/>
      <c r="M220" s="432">
        <v>-352603.88427035289</v>
      </c>
      <c r="N220" s="370">
        <v>-401204.78748843359</v>
      </c>
      <c r="O220" s="409">
        <v>-401204.78748843359</v>
      </c>
      <c r="P220" s="371"/>
      <c r="Q220" s="436">
        <v>365043.9015126985</v>
      </c>
      <c r="R220" s="370">
        <v>397833.26530488115</v>
      </c>
      <c r="S220" s="409">
        <v>351885.34462856408</v>
      </c>
      <c r="T220" s="371"/>
      <c r="U220" s="439">
        <v>624822.33014402131</v>
      </c>
      <c r="V220" s="370">
        <v>452792.57868455874</v>
      </c>
      <c r="W220" s="409">
        <v>547570.79003112204</v>
      </c>
      <c r="X220" s="333"/>
      <c r="Y220" s="444">
        <f t="shared" si="21"/>
        <v>598.33356258245044</v>
      </c>
      <c r="Z220" s="378">
        <f t="shared" si="21"/>
        <v>561.17460336750514</v>
      </c>
      <c r="AA220" s="415">
        <f t="shared" si="21"/>
        <v>654.89761086749445</v>
      </c>
      <c r="AB220" s="379"/>
      <c r="AC220" s="451">
        <f t="shared" si="22"/>
        <v>-193.58649523170644</v>
      </c>
      <c r="AD220" s="378">
        <f t="shared" si="22"/>
        <v>-259.67817186181378</v>
      </c>
      <c r="AE220" s="415">
        <f t="shared" si="22"/>
        <v>-260.38985614773787</v>
      </c>
      <c r="AF220" s="379"/>
      <c r="AG220" s="451">
        <f t="shared" si="23"/>
        <v>-233.0494938997706</v>
      </c>
      <c r="AH220" s="378">
        <f t="shared" si="23"/>
        <v>-265.17170356142339</v>
      </c>
      <c r="AI220" s="415">
        <f t="shared" si="23"/>
        <v>-265.17170356142339</v>
      </c>
      <c r="AJ220" s="379"/>
      <c r="AK220" s="451">
        <f t="shared" si="24"/>
        <v>241.27158064289392</v>
      </c>
      <c r="AL220" s="378">
        <f t="shared" si="24"/>
        <v>262.94333463640527</v>
      </c>
      <c r="AM220" s="415">
        <f t="shared" si="24"/>
        <v>232.57458336322807</v>
      </c>
      <c r="AN220" s="379"/>
      <c r="AO220" s="455">
        <f t="shared" si="25"/>
        <v>412.96915409386736</v>
      </c>
      <c r="AP220" s="380">
        <f t="shared" si="25"/>
        <v>299.2680625806733</v>
      </c>
      <c r="AQ220" s="420">
        <f t="shared" si="25"/>
        <v>361.91063452156118</v>
      </c>
    </row>
    <row r="221" spans="1:43" s="10" customFormat="1" ht="14.4" x14ac:dyDescent="0.3">
      <c r="A221" s="251">
        <v>689</v>
      </c>
      <c r="B221" s="349" t="s">
        <v>220</v>
      </c>
      <c r="C221" s="360">
        <v>3092</v>
      </c>
      <c r="D221" s="350"/>
      <c r="E221" s="427">
        <v>-260394.84008284472</v>
      </c>
      <c r="F221" s="370">
        <v>-23999.828120062244</v>
      </c>
      <c r="G221" s="409">
        <v>-102544.32453462061</v>
      </c>
      <c r="H221" s="360"/>
      <c r="I221" s="432">
        <v>1129509.06268098</v>
      </c>
      <c r="J221" s="370">
        <v>1094113.6685539687</v>
      </c>
      <c r="K221" s="409">
        <v>1091943.5566966967</v>
      </c>
      <c r="L221" s="371"/>
      <c r="M221" s="432">
        <v>789964.38609171181</v>
      </c>
      <c r="N221" s="370">
        <v>775489.09414293093</v>
      </c>
      <c r="O221" s="409">
        <v>775489.09414293093</v>
      </c>
      <c r="P221" s="371"/>
      <c r="Q221" s="436">
        <v>572042.29881172662</v>
      </c>
      <c r="R221" s="370">
        <v>614773.71462312969</v>
      </c>
      <c r="S221" s="409">
        <v>550312.2965823235</v>
      </c>
      <c r="T221" s="371"/>
      <c r="U221" s="439">
        <v>2231120.9075015737</v>
      </c>
      <c r="V221" s="370">
        <v>2460376.6491999673</v>
      </c>
      <c r="W221" s="409">
        <v>2315200.6228873306</v>
      </c>
      <c r="X221" s="333"/>
      <c r="Y221" s="444">
        <f t="shared" si="21"/>
        <v>-84.215666262239566</v>
      </c>
      <c r="Z221" s="378">
        <f t="shared" si="21"/>
        <v>-7.7619107762167676</v>
      </c>
      <c r="AA221" s="415">
        <f t="shared" si="21"/>
        <v>-33.164399914172257</v>
      </c>
      <c r="AB221" s="379"/>
      <c r="AC221" s="451">
        <f t="shared" si="22"/>
        <v>365.30047305335705</v>
      </c>
      <c r="AD221" s="378">
        <f t="shared" si="22"/>
        <v>353.85306227489286</v>
      </c>
      <c r="AE221" s="415">
        <f t="shared" si="22"/>
        <v>353.15121497305842</v>
      </c>
      <c r="AF221" s="379"/>
      <c r="AG221" s="451">
        <f t="shared" si="23"/>
        <v>255.48654142681494</v>
      </c>
      <c r="AH221" s="378">
        <f t="shared" si="23"/>
        <v>250.80501104234506</v>
      </c>
      <c r="AI221" s="415">
        <f t="shared" si="23"/>
        <v>250.80501104234506</v>
      </c>
      <c r="AJ221" s="379"/>
      <c r="AK221" s="451">
        <f t="shared" si="24"/>
        <v>185.00721177610822</v>
      </c>
      <c r="AL221" s="378">
        <f t="shared" si="24"/>
        <v>198.82720395314672</v>
      </c>
      <c r="AM221" s="415">
        <f t="shared" si="24"/>
        <v>177.97939734227796</v>
      </c>
      <c r="AN221" s="379"/>
      <c r="AO221" s="455">
        <f t="shared" si="25"/>
        <v>721.57855999404069</v>
      </c>
      <c r="AP221" s="380">
        <f t="shared" si="25"/>
        <v>795.72336649416798</v>
      </c>
      <c r="AQ221" s="420">
        <f t="shared" si="25"/>
        <v>748.77122344350926</v>
      </c>
    </row>
    <row r="222" spans="1:43" s="10" customFormat="1" ht="14.4" x14ac:dyDescent="0.3">
      <c r="A222" s="251">
        <v>691</v>
      </c>
      <c r="B222" s="349" t="s">
        <v>221</v>
      </c>
      <c r="C222" s="360">
        <v>2690</v>
      </c>
      <c r="D222" s="350"/>
      <c r="E222" s="427">
        <v>3587501.4548480478</v>
      </c>
      <c r="F222" s="370">
        <v>3411756.9106773869</v>
      </c>
      <c r="G222" s="409">
        <v>3606219.9726582919</v>
      </c>
      <c r="H222" s="360"/>
      <c r="I222" s="432">
        <v>542600.85748709925</v>
      </c>
      <c r="J222" s="370">
        <v>-55317.261483303264</v>
      </c>
      <c r="K222" s="409">
        <v>-57186.620394049409</v>
      </c>
      <c r="L222" s="371"/>
      <c r="M222" s="432">
        <v>58297.798095752107</v>
      </c>
      <c r="N222" s="370">
        <v>-345606.46337477589</v>
      </c>
      <c r="O222" s="409">
        <v>-345606.46337477589</v>
      </c>
      <c r="P222" s="371"/>
      <c r="Q222" s="436">
        <v>544486.81358765718</v>
      </c>
      <c r="R222" s="370">
        <v>583054.09328459064</v>
      </c>
      <c r="S222" s="409">
        <v>538221.9239828873</v>
      </c>
      <c r="T222" s="371"/>
      <c r="U222" s="439">
        <v>4732886.9240185563</v>
      </c>
      <c r="V222" s="370">
        <v>3593887.279103898</v>
      </c>
      <c r="W222" s="409">
        <v>3741648.8128723539</v>
      </c>
      <c r="X222" s="333"/>
      <c r="Y222" s="444">
        <f t="shared" si="21"/>
        <v>1333.6436635122855</v>
      </c>
      <c r="Z222" s="378">
        <f t="shared" si="21"/>
        <v>1268.3111192109245</v>
      </c>
      <c r="AA222" s="415">
        <f t="shared" si="21"/>
        <v>1340.6022203190676</v>
      </c>
      <c r="AB222" s="379"/>
      <c r="AC222" s="451">
        <f t="shared" si="22"/>
        <v>201.71035594315958</v>
      </c>
      <c r="AD222" s="378">
        <f t="shared" si="22"/>
        <v>-20.564037726135041</v>
      </c>
      <c r="AE222" s="415">
        <f t="shared" si="22"/>
        <v>-21.258966689237699</v>
      </c>
      <c r="AF222" s="379"/>
      <c r="AG222" s="451">
        <f t="shared" si="23"/>
        <v>21.672043901766582</v>
      </c>
      <c r="AH222" s="378">
        <f t="shared" si="23"/>
        <v>-128.47823917277915</v>
      </c>
      <c r="AI222" s="415">
        <f t="shared" si="23"/>
        <v>-128.47823917277915</v>
      </c>
      <c r="AJ222" s="379"/>
      <c r="AK222" s="451">
        <f t="shared" si="24"/>
        <v>202.41145486530007</v>
      </c>
      <c r="AL222" s="378">
        <f t="shared" si="24"/>
        <v>216.74873356304485</v>
      </c>
      <c r="AM222" s="415">
        <f t="shared" si="24"/>
        <v>200.0824996218912</v>
      </c>
      <c r="AN222" s="379"/>
      <c r="AO222" s="455">
        <f t="shared" si="25"/>
        <v>1759.4375182225117</v>
      </c>
      <c r="AP222" s="380">
        <f t="shared" si="25"/>
        <v>1336.0175758750549</v>
      </c>
      <c r="AQ222" s="420">
        <f t="shared" si="25"/>
        <v>1390.947514078942</v>
      </c>
    </row>
    <row r="223" spans="1:43" s="10" customFormat="1" ht="14.4" x14ac:dyDescent="0.3">
      <c r="A223" s="251">
        <v>694</v>
      </c>
      <c r="B223" s="349" t="s">
        <v>222</v>
      </c>
      <c r="C223" s="360">
        <v>28521</v>
      </c>
      <c r="D223" s="350"/>
      <c r="E223" s="427">
        <v>7741301.7044514306</v>
      </c>
      <c r="F223" s="370">
        <v>8555749.2381371539</v>
      </c>
      <c r="G223" s="409">
        <v>8664968.1976085622</v>
      </c>
      <c r="H223" s="360"/>
      <c r="I223" s="432">
        <v>-397138.85914855823</v>
      </c>
      <c r="J223" s="370">
        <v>7150.3067617226297</v>
      </c>
      <c r="K223" s="409">
        <v>-12653.860886809442</v>
      </c>
      <c r="L223" s="371"/>
      <c r="M223" s="432">
        <v>1318536.44774536</v>
      </c>
      <c r="N223" s="370">
        <v>1683871.5960449514</v>
      </c>
      <c r="O223" s="409">
        <v>1683871.5960449514</v>
      </c>
      <c r="P223" s="371"/>
      <c r="Q223" s="436">
        <v>4026775.8925880482</v>
      </c>
      <c r="R223" s="370">
        <v>4182611.5510288575</v>
      </c>
      <c r="S223" s="409">
        <v>3748867.6943703853</v>
      </c>
      <c r="T223" s="371"/>
      <c r="U223" s="439">
        <v>12689475.185636282</v>
      </c>
      <c r="V223" s="370">
        <v>14429382.691972686</v>
      </c>
      <c r="W223" s="409">
        <v>14085053.627137089</v>
      </c>
      <c r="X223" s="333"/>
      <c r="Y223" s="444">
        <f t="shared" si="21"/>
        <v>271.42462411736722</v>
      </c>
      <c r="Z223" s="378">
        <f t="shared" si="21"/>
        <v>299.98068925132901</v>
      </c>
      <c r="AA223" s="415">
        <f t="shared" si="21"/>
        <v>303.81011176356236</v>
      </c>
      <c r="AB223" s="379"/>
      <c r="AC223" s="451">
        <f t="shared" si="22"/>
        <v>-13.924436700976763</v>
      </c>
      <c r="AD223" s="378">
        <f t="shared" si="22"/>
        <v>0.25070322785746046</v>
      </c>
      <c r="AE223" s="415">
        <f t="shared" si="22"/>
        <v>-0.44366820542089835</v>
      </c>
      <c r="AF223" s="379"/>
      <c r="AG223" s="451">
        <f t="shared" si="23"/>
        <v>46.230372278158548</v>
      </c>
      <c r="AH223" s="378">
        <f t="shared" si="23"/>
        <v>59.039710951402526</v>
      </c>
      <c r="AI223" s="415">
        <f t="shared" si="23"/>
        <v>59.039710951402526</v>
      </c>
      <c r="AJ223" s="379"/>
      <c r="AK223" s="451">
        <f t="shared" si="24"/>
        <v>141.18635014859396</v>
      </c>
      <c r="AL223" s="378">
        <f t="shared" si="24"/>
        <v>146.65024196307485</v>
      </c>
      <c r="AM223" s="415">
        <f t="shared" si="24"/>
        <v>131.44236507732495</v>
      </c>
      <c r="AN223" s="379"/>
      <c r="AO223" s="455">
        <f t="shared" si="25"/>
        <v>444.916909843143</v>
      </c>
      <c r="AP223" s="380">
        <f t="shared" si="25"/>
        <v>505.92134539366384</v>
      </c>
      <c r="AQ223" s="420">
        <f t="shared" si="25"/>
        <v>493.84851958686892</v>
      </c>
    </row>
    <row r="224" spans="1:43" s="10" customFormat="1" ht="14.4" x14ac:dyDescent="0.3">
      <c r="A224" s="251">
        <v>697</v>
      </c>
      <c r="B224" s="349" t="s">
        <v>223</v>
      </c>
      <c r="C224" s="360">
        <v>1210</v>
      </c>
      <c r="D224" s="350"/>
      <c r="E224" s="427">
        <v>587258.62771597458</v>
      </c>
      <c r="F224" s="370">
        <v>812257.49920318229</v>
      </c>
      <c r="G224" s="409">
        <v>718253.14822595753</v>
      </c>
      <c r="H224" s="360"/>
      <c r="I224" s="432">
        <v>-69085.151303993844</v>
      </c>
      <c r="J224" s="370">
        <v>-66739.580104868874</v>
      </c>
      <c r="K224" s="409">
        <v>-67591.483519913701</v>
      </c>
      <c r="L224" s="371"/>
      <c r="M224" s="432">
        <v>-34279.641955663748</v>
      </c>
      <c r="N224" s="370">
        <v>-33359.460410357933</v>
      </c>
      <c r="O224" s="409">
        <v>-33359.460410357933</v>
      </c>
      <c r="P224" s="371"/>
      <c r="Q224" s="436">
        <v>281667.10538278118</v>
      </c>
      <c r="R224" s="370">
        <v>289878.36486372922</v>
      </c>
      <c r="S224" s="409">
        <v>266299.47606822953</v>
      </c>
      <c r="T224" s="371"/>
      <c r="U224" s="439">
        <v>765560.93983909814</v>
      </c>
      <c r="V224" s="370">
        <v>1002036.8235516849</v>
      </c>
      <c r="W224" s="409">
        <v>883601.68036391539</v>
      </c>
      <c r="X224" s="333"/>
      <c r="Y224" s="444">
        <f t="shared" si="21"/>
        <v>485.33770885617736</v>
      </c>
      <c r="Z224" s="378">
        <f t="shared" si="21"/>
        <v>671.28718942411763</v>
      </c>
      <c r="AA224" s="415">
        <f t="shared" si="21"/>
        <v>593.59764316194833</v>
      </c>
      <c r="AB224" s="379"/>
      <c r="AC224" s="451">
        <f t="shared" si="22"/>
        <v>-57.095166366937057</v>
      </c>
      <c r="AD224" s="378">
        <f t="shared" si="22"/>
        <v>-55.156677772618906</v>
      </c>
      <c r="AE224" s="415">
        <f t="shared" si="22"/>
        <v>-55.86073018174686</v>
      </c>
      <c r="AF224" s="379"/>
      <c r="AG224" s="451">
        <f t="shared" si="23"/>
        <v>-28.330282607986568</v>
      </c>
      <c r="AH224" s="378">
        <f t="shared" si="23"/>
        <v>-27.569801992031351</v>
      </c>
      <c r="AI224" s="415">
        <f t="shared" si="23"/>
        <v>-27.569801992031351</v>
      </c>
      <c r="AJ224" s="379"/>
      <c r="AK224" s="451">
        <f t="shared" si="24"/>
        <v>232.78273172130676</v>
      </c>
      <c r="AL224" s="378">
        <f t="shared" si="24"/>
        <v>239.5688965815944</v>
      </c>
      <c r="AM224" s="415">
        <f t="shared" si="24"/>
        <v>220.08221162663597</v>
      </c>
      <c r="AN224" s="379"/>
      <c r="AO224" s="455">
        <f t="shared" si="25"/>
        <v>632.69499160256044</v>
      </c>
      <c r="AP224" s="380">
        <f t="shared" si="25"/>
        <v>828.12960624106188</v>
      </c>
      <c r="AQ224" s="420">
        <f t="shared" si="25"/>
        <v>730.24932261480615</v>
      </c>
    </row>
    <row r="225" spans="1:43" s="10" customFormat="1" ht="14.4" x14ac:dyDescent="0.3">
      <c r="A225" s="251">
        <v>698</v>
      </c>
      <c r="B225" s="349" t="s">
        <v>224</v>
      </c>
      <c r="C225" s="360">
        <v>64180</v>
      </c>
      <c r="D225" s="350"/>
      <c r="E225" s="427">
        <v>40629035.362382144</v>
      </c>
      <c r="F225" s="370">
        <v>42751893.623342976</v>
      </c>
      <c r="G225" s="409">
        <v>39374160.671044923</v>
      </c>
      <c r="H225" s="360"/>
      <c r="I225" s="432">
        <v>-21866938.844747391</v>
      </c>
      <c r="J225" s="370">
        <v>-17825630.848608483</v>
      </c>
      <c r="K225" s="409">
        <v>-17869452.484358255</v>
      </c>
      <c r="L225" s="371"/>
      <c r="M225" s="432">
        <v>-14239564.998743877</v>
      </c>
      <c r="N225" s="370">
        <v>-11431865.907932207</v>
      </c>
      <c r="O225" s="409">
        <v>-11431865.907932207</v>
      </c>
      <c r="P225" s="371"/>
      <c r="Q225" s="436">
        <v>9316474.1923971139</v>
      </c>
      <c r="R225" s="370">
        <v>9931287.1430335082</v>
      </c>
      <c r="S225" s="409">
        <v>8756985.8509002998</v>
      </c>
      <c r="T225" s="371"/>
      <c r="U225" s="439">
        <v>13839005.71128799</v>
      </c>
      <c r="V225" s="370">
        <v>23425684.009835798</v>
      </c>
      <c r="W225" s="409">
        <v>18829828.129654761</v>
      </c>
      <c r="X225" s="333"/>
      <c r="Y225" s="444">
        <f t="shared" si="21"/>
        <v>633.04822939205587</v>
      </c>
      <c r="Z225" s="378">
        <f t="shared" si="21"/>
        <v>666.12486169122747</v>
      </c>
      <c r="AA225" s="415">
        <f t="shared" si="21"/>
        <v>613.49580353762735</v>
      </c>
      <c r="AB225" s="379"/>
      <c r="AC225" s="451">
        <f t="shared" si="22"/>
        <v>-340.71266507864431</v>
      </c>
      <c r="AD225" s="378">
        <f t="shared" si="22"/>
        <v>-277.74432609237272</v>
      </c>
      <c r="AE225" s="415">
        <f t="shared" si="22"/>
        <v>-278.4271187964826</v>
      </c>
      <c r="AF225" s="379"/>
      <c r="AG225" s="451">
        <f t="shared" si="23"/>
        <v>-221.86919599164656</v>
      </c>
      <c r="AH225" s="378">
        <f t="shared" si="23"/>
        <v>-178.12193686401071</v>
      </c>
      <c r="AI225" s="415">
        <f t="shared" si="23"/>
        <v>-178.12193686401071</v>
      </c>
      <c r="AJ225" s="379"/>
      <c r="AK225" s="451">
        <f t="shared" si="24"/>
        <v>145.16164213769264</v>
      </c>
      <c r="AL225" s="378">
        <f t="shared" si="24"/>
        <v>154.74115211956229</v>
      </c>
      <c r="AM225" s="415">
        <f t="shared" si="24"/>
        <v>136.44415473512464</v>
      </c>
      <c r="AN225" s="379"/>
      <c r="AO225" s="455">
        <f t="shared" si="25"/>
        <v>215.62801045945761</v>
      </c>
      <c r="AP225" s="380">
        <f t="shared" si="25"/>
        <v>364.99975085440633</v>
      </c>
      <c r="AQ225" s="420">
        <f t="shared" si="25"/>
        <v>293.39090261225869</v>
      </c>
    </row>
    <row r="226" spans="1:43" s="10" customFormat="1" ht="14.4" x14ac:dyDescent="0.3">
      <c r="A226" s="251">
        <v>700</v>
      </c>
      <c r="B226" s="349" t="s">
        <v>225</v>
      </c>
      <c r="C226" s="360">
        <v>4913</v>
      </c>
      <c r="D226" s="350"/>
      <c r="E226" s="427">
        <v>429569.14347289491</v>
      </c>
      <c r="F226" s="370">
        <v>455991.83948851877</v>
      </c>
      <c r="G226" s="409">
        <v>431943.57091453363</v>
      </c>
      <c r="H226" s="360"/>
      <c r="I226" s="432">
        <v>24491.904781800073</v>
      </c>
      <c r="J226" s="370">
        <v>668852.12082231359</v>
      </c>
      <c r="K226" s="409">
        <v>665456.92356818356</v>
      </c>
      <c r="L226" s="371"/>
      <c r="M226" s="432">
        <v>363257.22067607666</v>
      </c>
      <c r="N226" s="370">
        <v>723967.45600372169</v>
      </c>
      <c r="O226" s="409">
        <v>723967.45600372169</v>
      </c>
      <c r="P226" s="371"/>
      <c r="Q226" s="436">
        <v>796962.30867091275</v>
      </c>
      <c r="R226" s="370">
        <v>839333.5550259999</v>
      </c>
      <c r="S226" s="409">
        <v>752137.4258441031</v>
      </c>
      <c r="T226" s="371"/>
      <c r="U226" s="439">
        <v>1614280.5776016843</v>
      </c>
      <c r="V226" s="370">
        <v>2688144.9713405543</v>
      </c>
      <c r="W226" s="409">
        <v>2573505.3763305419</v>
      </c>
      <c r="X226" s="333"/>
      <c r="Y226" s="444">
        <f t="shared" si="21"/>
        <v>87.435201195378568</v>
      </c>
      <c r="Z226" s="378">
        <f t="shared" si="21"/>
        <v>92.813319659784</v>
      </c>
      <c r="AA226" s="415">
        <f t="shared" si="21"/>
        <v>87.918496013542367</v>
      </c>
      <c r="AB226" s="379"/>
      <c r="AC226" s="451">
        <f t="shared" si="22"/>
        <v>4.9851220805617897</v>
      </c>
      <c r="AD226" s="378">
        <f t="shared" si="22"/>
        <v>136.13924706336527</v>
      </c>
      <c r="AE226" s="415">
        <f t="shared" si="22"/>
        <v>135.44818309956921</v>
      </c>
      <c r="AF226" s="379"/>
      <c r="AG226" s="451">
        <f t="shared" si="23"/>
        <v>73.937964721367123</v>
      </c>
      <c r="AH226" s="378">
        <f t="shared" si="23"/>
        <v>147.35751190794252</v>
      </c>
      <c r="AI226" s="415">
        <f t="shared" si="23"/>
        <v>147.35751190794252</v>
      </c>
      <c r="AJ226" s="379"/>
      <c r="AK226" s="451">
        <f t="shared" si="24"/>
        <v>162.21500278259978</v>
      </c>
      <c r="AL226" s="378">
        <f t="shared" si="24"/>
        <v>170.83931508772642</v>
      </c>
      <c r="AM226" s="415">
        <f t="shared" si="24"/>
        <v>153.09127332466988</v>
      </c>
      <c r="AN226" s="379"/>
      <c r="AO226" s="455">
        <f t="shared" si="25"/>
        <v>328.57329077990721</v>
      </c>
      <c r="AP226" s="380">
        <f t="shared" si="25"/>
        <v>547.14939371881826</v>
      </c>
      <c r="AQ226" s="420">
        <f t="shared" si="25"/>
        <v>523.81546434572397</v>
      </c>
    </row>
    <row r="227" spans="1:43" s="10" customFormat="1" ht="14.4" x14ac:dyDescent="0.3">
      <c r="A227" s="251">
        <v>702</v>
      </c>
      <c r="B227" s="349" t="s">
        <v>226</v>
      </c>
      <c r="C227" s="360">
        <v>4155</v>
      </c>
      <c r="D227" s="350"/>
      <c r="E227" s="427">
        <v>968255.52571887593</v>
      </c>
      <c r="F227" s="370">
        <v>1378903.9693860903</v>
      </c>
      <c r="G227" s="409">
        <v>1083360.2806440257</v>
      </c>
      <c r="H227" s="360"/>
      <c r="I227" s="432">
        <v>131508.66390615053</v>
      </c>
      <c r="J227" s="370">
        <v>880248.95188200893</v>
      </c>
      <c r="K227" s="409">
        <v>877341.44346547942</v>
      </c>
      <c r="L227" s="371"/>
      <c r="M227" s="432">
        <v>-89933.549841044558</v>
      </c>
      <c r="N227" s="370">
        <v>447031.73241468932</v>
      </c>
      <c r="O227" s="409">
        <v>447031.73241468932</v>
      </c>
      <c r="P227" s="371"/>
      <c r="Q227" s="436">
        <v>863072.69145825971</v>
      </c>
      <c r="R227" s="370">
        <v>926784.02466273191</v>
      </c>
      <c r="S227" s="409">
        <v>827158.69729926134</v>
      </c>
      <c r="T227" s="371"/>
      <c r="U227" s="439">
        <v>1872903.3312422414</v>
      </c>
      <c r="V227" s="370">
        <v>3632968.6783455205</v>
      </c>
      <c r="W227" s="409">
        <v>3234892.1538234558</v>
      </c>
      <c r="X227" s="333"/>
      <c r="Y227" s="444">
        <f t="shared" si="21"/>
        <v>233.03382087096892</v>
      </c>
      <c r="Z227" s="378">
        <f t="shared" si="21"/>
        <v>331.86617795092428</v>
      </c>
      <c r="AA227" s="415">
        <f t="shared" si="21"/>
        <v>260.73652963755131</v>
      </c>
      <c r="AB227" s="379"/>
      <c r="AC227" s="451">
        <f t="shared" si="22"/>
        <v>31.650701301119259</v>
      </c>
      <c r="AD227" s="378">
        <f t="shared" si="22"/>
        <v>211.85293667437037</v>
      </c>
      <c r="AE227" s="415">
        <f t="shared" si="22"/>
        <v>211.15317532261838</v>
      </c>
      <c r="AF227" s="379"/>
      <c r="AG227" s="451">
        <f t="shared" si="23"/>
        <v>-21.644657001454767</v>
      </c>
      <c r="AH227" s="378">
        <f t="shared" si="23"/>
        <v>107.58886460040658</v>
      </c>
      <c r="AI227" s="415">
        <f t="shared" si="23"/>
        <v>107.58886460040658</v>
      </c>
      <c r="AJ227" s="379"/>
      <c r="AK227" s="451">
        <f t="shared" si="24"/>
        <v>207.71905931606733</v>
      </c>
      <c r="AL227" s="378">
        <f t="shared" si="24"/>
        <v>223.052713516903</v>
      </c>
      <c r="AM227" s="415">
        <f t="shared" si="24"/>
        <v>199.07549874831801</v>
      </c>
      <c r="AN227" s="379"/>
      <c r="AO227" s="455">
        <f t="shared" si="25"/>
        <v>450.75892448670072</v>
      </c>
      <c r="AP227" s="380">
        <f t="shared" si="25"/>
        <v>874.36069274260421</v>
      </c>
      <c r="AQ227" s="420">
        <f t="shared" si="25"/>
        <v>778.55406830889433</v>
      </c>
    </row>
    <row r="228" spans="1:43" s="10" customFormat="1" ht="14.4" x14ac:dyDescent="0.3">
      <c r="A228" s="251">
        <v>704</v>
      </c>
      <c r="B228" s="349" t="s">
        <v>227</v>
      </c>
      <c r="C228" s="360">
        <v>6379</v>
      </c>
      <c r="D228" s="350"/>
      <c r="E228" s="427">
        <v>4849797.9529094873</v>
      </c>
      <c r="F228" s="370">
        <v>4771942.0408465797</v>
      </c>
      <c r="G228" s="409">
        <v>4446601.1193503989</v>
      </c>
      <c r="H228" s="360"/>
      <c r="I228" s="432">
        <v>368904.36564034637</v>
      </c>
      <c r="J228" s="370">
        <v>739841.17071962706</v>
      </c>
      <c r="K228" s="409">
        <v>735458.17938424658</v>
      </c>
      <c r="L228" s="371"/>
      <c r="M228" s="432">
        <v>-62926.853982607601</v>
      </c>
      <c r="N228" s="370">
        <v>179632.76263761011</v>
      </c>
      <c r="O228" s="409">
        <v>179632.76263761011</v>
      </c>
      <c r="P228" s="371"/>
      <c r="Q228" s="436">
        <v>814737.5352148196</v>
      </c>
      <c r="R228" s="370">
        <v>853027.49921485945</v>
      </c>
      <c r="S228" s="409">
        <v>767567.76551582967</v>
      </c>
      <c r="T228" s="371"/>
      <c r="U228" s="439">
        <v>5970512.9997820454</v>
      </c>
      <c r="V228" s="370">
        <v>6544443.4734186772</v>
      </c>
      <c r="W228" s="409">
        <v>6129259.8268880853</v>
      </c>
      <c r="X228" s="333"/>
      <c r="Y228" s="444">
        <f t="shared" si="21"/>
        <v>760.27558440343114</v>
      </c>
      <c r="Z228" s="378">
        <f t="shared" si="21"/>
        <v>748.0705503756983</v>
      </c>
      <c r="AA228" s="415">
        <f t="shared" si="21"/>
        <v>697.06868150970354</v>
      </c>
      <c r="AB228" s="379"/>
      <c r="AC228" s="451">
        <f t="shared" si="22"/>
        <v>57.831065314366889</v>
      </c>
      <c r="AD228" s="378">
        <f t="shared" si="22"/>
        <v>115.98074474363177</v>
      </c>
      <c r="AE228" s="415">
        <f t="shared" si="22"/>
        <v>115.29364781066728</v>
      </c>
      <c r="AF228" s="379"/>
      <c r="AG228" s="451">
        <f t="shared" si="23"/>
        <v>-9.8646894470305071</v>
      </c>
      <c r="AH228" s="378">
        <f t="shared" si="23"/>
        <v>28.160019225209297</v>
      </c>
      <c r="AI228" s="415">
        <f t="shared" si="23"/>
        <v>28.160019225209297</v>
      </c>
      <c r="AJ228" s="379"/>
      <c r="AK228" s="451">
        <f t="shared" si="24"/>
        <v>127.72182712256146</v>
      </c>
      <c r="AL228" s="378">
        <f t="shared" si="24"/>
        <v>133.72432970918004</v>
      </c>
      <c r="AM228" s="415">
        <f t="shared" si="24"/>
        <v>120.32728727321361</v>
      </c>
      <c r="AN228" s="379"/>
      <c r="AO228" s="455">
        <f t="shared" si="25"/>
        <v>935.96378739332897</v>
      </c>
      <c r="AP228" s="380">
        <f t="shared" si="25"/>
        <v>1025.9356440537197</v>
      </c>
      <c r="AQ228" s="420">
        <f t="shared" si="25"/>
        <v>960.84963581879379</v>
      </c>
    </row>
    <row r="229" spans="1:43" s="10" customFormat="1" ht="14.4" x14ac:dyDescent="0.3">
      <c r="A229" s="251">
        <v>707</v>
      </c>
      <c r="B229" s="349" t="s">
        <v>228</v>
      </c>
      <c r="C229" s="360">
        <v>2032</v>
      </c>
      <c r="D229" s="350"/>
      <c r="E229" s="427">
        <v>1124194.24304745</v>
      </c>
      <c r="F229" s="370">
        <v>970435.46620231762</v>
      </c>
      <c r="G229" s="409">
        <v>1085909.5643275334</v>
      </c>
      <c r="H229" s="360"/>
      <c r="I229" s="432">
        <v>164674.92679496965</v>
      </c>
      <c r="J229" s="370">
        <v>-101066.53960067111</v>
      </c>
      <c r="K229" s="409">
        <v>-102491.66709498902</v>
      </c>
      <c r="L229" s="371"/>
      <c r="M229" s="432">
        <v>279537.68185277825</v>
      </c>
      <c r="N229" s="370">
        <v>124519.14476214103</v>
      </c>
      <c r="O229" s="409">
        <v>124519.14476214103</v>
      </c>
      <c r="P229" s="371"/>
      <c r="Q229" s="436">
        <v>499311.94308338</v>
      </c>
      <c r="R229" s="370">
        <v>531345.08070226503</v>
      </c>
      <c r="S229" s="409">
        <v>487951.22244938323</v>
      </c>
      <c r="T229" s="371"/>
      <c r="U229" s="439">
        <v>2067718.794778578</v>
      </c>
      <c r="V229" s="370">
        <v>1525233.1520660524</v>
      </c>
      <c r="W229" s="409">
        <v>1595888.2644440685</v>
      </c>
      <c r="X229" s="333"/>
      <c r="Y229" s="444">
        <f t="shared" si="21"/>
        <v>553.24519835012302</v>
      </c>
      <c r="Z229" s="378">
        <f t="shared" si="21"/>
        <v>477.57650895783348</v>
      </c>
      <c r="AA229" s="415">
        <f t="shared" si="21"/>
        <v>534.40431315331364</v>
      </c>
      <c r="AB229" s="379"/>
      <c r="AC229" s="451">
        <f t="shared" si="22"/>
        <v>81.0408104305953</v>
      </c>
      <c r="AD229" s="378">
        <f t="shared" si="22"/>
        <v>-49.73747027592082</v>
      </c>
      <c r="AE229" s="415">
        <f t="shared" si="22"/>
        <v>-50.438812546746568</v>
      </c>
      <c r="AF229" s="379"/>
      <c r="AG229" s="451">
        <f t="shared" si="23"/>
        <v>137.56775681731213</v>
      </c>
      <c r="AH229" s="378">
        <f t="shared" si="23"/>
        <v>61.279106674282005</v>
      </c>
      <c r="AI229" s="415">
        <f t="shared" si="23"/>
        <v>61.279106674282005</v>
      </c>
      <c r="AJ229" s="379"/>
      <c r="AK229" s="451">
        <f t="shared" si="24"/>
        <v>245.72438143867126</v>
      </c>
      <c r="AL229" s="378">
        <f t="shared" si="24"/>
        <v>261.48872081804382</v>
      </c>
      <c r="AM229" s="415">
        <f t="shared" si="24"/>
        <v>240.13347561485395</v>
      </c>
      <c r="AN229" s="379"/>
      <c r="AO229" s="455">
        <f t="shared" si="25"/>
        <v>1017.5781470367018</v>
      </c>
      <c r="AP229" s="380">
        <f t="shared" si="25"/>
        <v>750.60686617423835</v>
      </c>
      <c r="AQ229" s="420">
        <f t="shared" si="25"/>
        <v>785.37808289570307</v>
      </c>
    </row>
    <row r="230" spans="1:43" s="10" customFormat="1" ht="14.4" x14ac:dyDescent="0.3">
      <c r="A230" s="251">
        <v>710</v>
      </c>
      <c r="B230" s="349" t="s">
        <v>229</v>
      </c>
      <c r="C230" s="360">
        <v>27484</v>
      </c>
      <c r="D230" s="350"/>
      <c r="E230" s="427">
        <v>18561861.282915235</v>
      </c>
      <c r="F230" s="370">
        <v>16910149.174186639</v>
      </c>
      <c r="G230" s="409">
        <v>17396138.773386192</v>
      </c>
      <c r="H230" s="360"/>
      <c r="I230" s="432">
        <v>-4328872.1656706752</v>
      </c>
      <c r="J230" s="370">
        <v>-5293214.2141489591</v>
      </c>
      <c r="K230" s="409">
        <v>-5312203.037800258</v>
      </c>
      <c r="L230" s="371"/>
      <c r="M230" s="432">
        <v>-1221505.3455643367</v>
      </c>
      <c r="N230" s="370">
        <v>-1837939.1759329145</v>
      </c>
      <c r="O230" s="409">
        <v>-1837939.1759329145</v>
      </c>
      <c r="P230" s="371"/>
      <c r="Q230" s="436">
        <v>4646478.6675868286</v>
      </c>
      <c r="R230" s="370">
        <v>4829757.0684190486</v>
      </c>
      <c r="S230" s="409">
        <v>4352876.9183169007</v>
      </c>
      <c r="T230" s="371"/>
      <c r="U230" s="439">
        <v>17657962.43926705</v>
      </c>
      <c r="V230" s="370">
        <v>14608752.852523815</v>
      </c>
      <c r="W230" s="409">
        <v>14598873.47796992</v>
      </c>
      <c r="X230" s="333"/>
      <c r="Y230" s="444">
        <f t="shared" si="21"/>
        <v>675.36971630458572</v>
      </c>
      <c r="Z230" s="378">
        <f t="shared" si="21"/>
        <v>615.27249214767278</v>
      </c>
      <c r="AA230" s="415">
        <f t="shared" si="21"/>
        <v>632.95512928926621</v>
      </c>
      <c r="AB230" s="379"/>
      <c r="AC230" s="451">
        <f t="shared" si="22"/>
        <v>-157.50517267030546</v>
      </c>
      <c r="AD230" s="378">
        <f t="shared" si="22"/>
        <v>-192.59257073748213</v>
      </c>
      <c r="AE230" s="415">
        <f t="shared" si="22"/>
        <v>-193.28347539660376</v>
      </c>
      <c r="AF230" s="379"/>
      <c r="AG230" s="451">
        <f t="shared" si="23"/>
        <v>-44.444234666145277</v>
      </c>
      <c r="AH230" s="378">
        <f t="shared" si="23"/>
        <v>-66.873059814179683</v>
      </c>
      <c r="AI230" s="415">
        <f t="shared" si="23"/>
        <v>-66.873059814179683</v>
      </c>
      <c r="AJ230" s="379"/>
      <c r="AK230" s="451">
        <f t="shared" si="24"/>
        <v>169.06122353321308</v>
      </c>
      <c r="AL230" s="378">
        <f t="shared" si="24"/>
        <v>175.72977253744173</v>
      </c>
      <c r="AM230" s="415">
        <f t="shared" si="24"/>
        <v>158.37858093133826</v>
      </c>
      <c r="AN230" s="379"/>
      <c r="AO230" s="455">
        <f t="shared" si="25"/>
        <v>642.48153250134806</v>
      </c>
      <c r="AP230" s="380">
        <f t="shared" si="25"/>
        <v>531.53663413345271</v>
      </c>
      <c r="AQ230" s="420">
        <f t="shared" si="25"/>
        <v>531.17717500982098</v>
      </c>
    </row>
    <row r="231" spans="1:43" s="10" customFormat="1" ht="14.4" x14ac:dyDescent="0.3">
      <c r="A231" s="251">
        <v>729</v>
      </c>
      <c r="B231" s="349" t="s">
        <v>230</v>
      </c>
      <c r="C231" s="360">
        <v>9117</v>
      </c>
      <c r="D231" s="350"/>
      <c r="E231" s="427">
        <v>6135009.1676788125</v>
      </c>
      <c r="F231" s="370">
        <v>6368424.2450901736</v>
      </c>
      <c r="G231" s="409">
        <v>6535615.8109854897</v>
      </c>
      <c r="H231" s="360"/>
      <c r="I231" s="432">
        <v>123482.79004351576</v>
      </c>
      <c r="J231" s="370">
        <v>-141191.29436957854</v>
      </c>
      <c r="K231" s="409">
        <v>-147542.97586409902</v>
      </c>
      <c r="L231" s="371"/>
      <c r="M231" s="432">
        <v>283378.3403821871</v>
      </c>
      <c r="N231" s="370">
        <v>145158.86113510944</v>
      </c>
      <c r="O231" s="409">
        <v>145158.86113510944</v>
      </c>
      <c r="P231" s="371"/>
      <c r="Q231" s="436">
        <v>1823981.6273416474</v>
      </c>
      <c r="R231" s="370">
        <v>1941898.270206878</v>
      </c>
      <c r="S231" s="409">
        <v>1755765.0951948697</v>
      </c>
      <c r="T231" s="371"/>
      <c r="U231" s="439">
        <v>8365851.9254461629</v>
      </c>
      <c r="V231" s="370">
        <v>8314290.0820625834</v>
      </c>
      <c r="W231" s="409">
        <v>8288996.7914513694</v>
      </c>
      <c r="X231" s="333"/>
      <c r="Y231" s="444">
        <f t="shared" si="21"/>
        <v>672.91972882294749</v>
      </c>
      <c r="Z231" s="378">
        <f t="shared" si="21"/>
        <v>698.52190908085709</v>
      </c>
      <c r="AA231" s="415">
        <f t="shared" si="21"/>
        <v>716.86035000389268</v>
      </c>
      <c r="AB231" s="379"/>
      <c r="AC231" s="451">
        <f t="shared" si="22"/>
        <v>13.54423495047886</v>
      </c>
      <c r="AD231" s="378">
        <f t="shared" si="22"/>
        <v>-15.486595850562525</v>
      </c>
      <c r="AE231" s="415">
        <f t="shared" si="22"/>
        <v>-16.183281327640564</v>
      </c>
      <c r="AF231" s="379"/>
      <c r="AG231" s="451">
        <f t="shared" si="23"/>
        <v>31.082410922692453</v>
      </c>
      <c r="AH231" s="378">
        <f t="shared" si="23"/>
        <v>15.92177921850493</v>
      </c>
      <c r="AI231" s="415">
        <f t="shared" si="23"/>
        <v>15.92177921850493</v>
      </c>
      <c r="AJ231" s="379"/>
      <c r="AK231" s="451">
        <f t="shared" si="24"/>
        <v>200.06379591331</v>
      </c>
      <c r="AL231" s="378">
        <f t="shared" si="24"/>
        <v>212.99750687801668</v>
      </c>
      <c r="AM231" s="415">
        <f t="shared" si="24"/>
        <v>192.58145170504218</v>
      </c>
      <c r="AN231" s="379"/>
      <c r="AO231" s="455">
        <f t="shared" si="25"/>
        <v>917.61017060942891</v>
      </c>
      <c r="AP231" s="380">
        <f t="shared" si="25"/>
        <v>911.95459932681626</v>
      </c>
      <c r="AQ231" s="420">
        <f t="shared" si="25"/>
        <v>909.18029959979924</v>
      </c>
    </row>
    <row r="232" spans="1:43" s="10" customFormat="1" ht="14.4" x14ac:dyDescent="0.3">
      <c r="A232" s="251">
        <v>732</v>
      </c>
      <c r="B232" s="349" t="s">
        <v>231</v>
      </c>
      <c r="C232" s="360">
        <v>3416</v>
      </c>
      <c r="D232" s="350"/>
      <c r="E232" s="427">
        <v>3920952.539938245</v>
      </c>
      <c r="F232" s="370">
        <v>4169442.0398709644</v>
      </c>
      <c r="G232" s="409">
        <v>3838886.6837712298</v>
      </c>
      <c r="H232" s="360"/>
      <c r="I232" s="432">
        <v>-545544.63024855475</v>
      </c>
      <c r="J232" s="370">
        <v>-337381.27359441621</v>
      </c>
      <c r="K232" s="409">
        <v>-339731.42333940224</v>
      </c>
      <c r="L232" s="371"/>
      <c r="M232" s="432">
        <v>618966.55828274123</v>
      </c>
      <c r="N232" s="370">
        <v>758435.4541769952</v>
      </c>
      <c r="O232" s="409">
        <v>758435.4541769952</v>
      </c>
      <c r="P232" s="371"/>
      <c r="Q232" s="436">
        <v>728184.7469009026</v>
      </c>
      <c r="R232" s="370">
        <v>771143.30981224682</v>
      </c>
      <c r="S232" s="409">
        <v>700168.60151685867</v>
      </c>
      <c r="T232" s="371"/>
      <c r="U232" s="439">
        <v>4722559.2148733344</v>
      </c>
      <c r="V232" s="370">
        <v>5361639.5302657904</v>
      </c>
      <c r="W232" s="409">
        <v>4957759.3161256816</v>
      </c>
      <c r="X232" s="333"/>
      <c r="Y232" s="444">
        <f t="shared" si="21"/>
        <v>1147.8198301926946</v>
      </c>
      <c r="Z232" s="378">
        <f t="shared" si="21"/>
        <v>1220.5626580418514</v>
      </c>
      <c r="AA232" s="415">
        <f t="shared" si="21"/>
        <v>1123.7958676145286</v>
      </c>
      <c r="AB232" s="379"/>
      <c r="AC232" s="451">
        <f t="shared" si="22"/>
        <v>-159.70276061140362</v>
      </c>
      <c r="AD232" s="378">
        <f t="shared" si="22"/>
        <v>-98.76500983443097</v>
      </c>
      <c r="AE232" s="415">
        <f t="shared" si="22"/>
        <v>-99.452992780855453</v>
      </c>
      <c r="AF232" s="379"/>
      <c r="AG232" s="451">
        <f t="shared" si="23"/>
        <v>181.19629926309756</v>
      </c>
      <c r="AH232" s="378">
        <f t="shared" si="23"/>
        <v>222.02443037968243</v>
      </c>
      <c r="AI232" s="415">
        <f t="shared" si="23"/>
        <v>222.02443037968243</v>
      </c>
      <c r="AJ232" s="379"/>
      <c r="AK232" s="451">
        <f t="shared" si="24"/>
        <v>213.16883691478412</v>
      </c>
      <c r="AL232" s="378">
        <f t="shared" si="24"/>
        <v>225.74452863356171</v>
      </c>
      <c r="AM232" s="415">
        <f t="shared" si="24"/>
        <v>204.96738920282749</v>
      </c>
      <c r="AN232" s="379"/>
      <c r="AO232" s="455">
        <f t="shared" si="25"/>
        <v>1382.4822057591728</v>
      </c>
      <c r="AP232" s="380">
        <f t="shared" si="25"/>
        <v>1569.5666072206645</v>
      </c>
      <c r="AQ232" s="420">
        <f t="shared" si="25"/>
        <v>1451.3346944161831</v>
      </c>
    </row>
    <row r="233" spans="1:43" s="10" customFormat="1" ht="14.4" x14ac:dyDescent="0.3">
      <c r="A233" s="251">
        <v>734</v>
      </c>
      <c r="B233" s="349" t="s">
        <v>232</v>
      </c>
      <c r="C233" s="360">
        <v>51400</v>
      </c>
      <c r="D233" s="350"/>
      <c r="E233" s="427">
        <v>24625672.981727701</v>
      </c>
      <c r="F233" s="370">
        <v>26416611.948398031</v>
      </c>
      <c r="G233" s="409">
        <v>25982012.861196119</v>
      </c>
      <c r="H233" s="360"/>
      <c r="I233" s="432">
        <v>-2487116.5794258942</v>
      </c>
      <c r="J233" s="370">
        <v>-6401464.5643062759</v>
      </c>
      <c r="K233" s="409">
        <v>-6437032.0492346501</v>
      </c>
      <c r="L233" s="371"/>
      <c r="M233" s="432">
        <v>309393.39313882607</v>
      </c>
      <c r="N233" s="370">
        <v>-2383754.325073231</v>
      </c>
      <c r="O233" s="409">
        <v>-2383754.325073231</v>
      </c>
      <c r="P233" s="371"/>
      <c r="Q233" s="436">
        <v>8757689.6353488322</v>
      </c>
      <c r="R233" s="370">
        <v>9107489.0063439608</v>
      </c>
      <c r="S233" s="409">
        <v>8159980.651437968</v>
      </c>
      <c r="T233" s="371"/>
      <c r="U233" s="439">
        <v>31205639.430789463</v>
      </c>
      <c r="V233" s="370">
        <v>26738882.065362487</v>
      </c>
      <c r="W233" s="409">
        <v>25321207.138326205</v>
      </c>
      <c r="X233" s="333"/>
      <c r="Y233" s="444">
        <f t="shared" si="21"/>
        <v>479.09869614256229</v>
      </c>
      <c r="Z233" s="378">
        <f t="shared" si="21"/>
        <v>513.94186670035083</v>
      </c>
      <c r="AA233" s="415">
        <f t="shared" si="21"/>
        <v>505.48663154078054</v>
      </c>
      <c r="AB233" s="379"/>
      <c r="AC233" s="451">
        <f t="shared" si="22"/>
        <v>-48.387482089997938</v>
      </c>
      <c r="AD233" s="378">
        <f t="shared" si="22"/>
        <v>-124.5421121460365</v>
      </c>
      <c r="AE233" s="415">
        <f t="shared" si="22"/>
        <v>-125.2340865609854</v>
      </c>
      <c r="AF233" s="379"/>
      <c r="AG233" s="451">
        <f t="shared" si="23"/>
        <v>6.0193267147631531</v>
      </c>
      <c r="AH233" s="378">
        <f t="shared" si="23"/>
        <v>-46.376543289362473</v>
      </c>
      <c r="AI233" s="415">
        <f t="shared" si="23"/>
        <v>-46.376543289362473</v>
      </c>
      <c r="AJ233" s="379"/>
      <c r="AK233" s="451">
        <f t="shared" si="24"/>
        <v>170.38306683558039</v>
      </c>
      <c r="AL233" s="378">
        <f t="shared" si="24"/>
        <v>177.18850206894865</v>
      </c>
      <c r="AM233" s="415">
        <f t="shared" si="24"/>
        <v>158.75448738206163</v>
      </c>
      <c r="AN233" s="379"/>
      <c r="AO233" s="455">
        <f t="shared" si="25"/>
        <v>607.11360760290779</v>
      </c>
      <c r="AP233" s="380">
        <f t="shared" si="25"/>
        <v>520.21171333390055</v>
      </c>
      <c r="AQ233" s="420">
        <f t="shared" si="25"/>
        <v>492.63048907249424</v>
      </c>
    </row>
    <row r="234" spans="1:43" s="10" customFormat="1" ht="14.4" x14ac:dyDescent="0.3">
      <c r="A234" s="251">
        <v>738</v>
      </c>
      <c r="B234" s="349" t="s">
        <v>233</v>
      </c>
      <c r="C234" s="360">
        <v>2959</v>
      </c>
      <c r="D234" s="350"/>
      <c r="E234" s="427">
        <v>1473976.6681388577</v>
      </c>
      <c r="F234" s="370">
        <v>1661669.4675371498</v>
      </c>
      <c r="G234" s="409">
        <v>1372443.7418151125</v>
      </c>
      <c r="H234" s="360"/>
      <c r="I234" s="432">
        <v>49480.871822607842</v>
      </c>
      <c r="J234" s="370">
        <v>119861.6115319502</v>
      </c>
      <c r="K234" s="409">
        <v>117826.70054054756</v>
      </c>
      <c r="L234" s="371"/>
      <c r="M234" s="432">
        <v>-5136.5945934219262</v>
      </c>
      <c r="N234" s="370">
        <v>49576.832616964341</v>
      </c>
      <c r="O234" s="409">
        <v>49576.832616964341</v>
      </c>
      <c r="P234" s="371"/>
      <c r="Q234" s="436">
        <v>549925.02896939847</v>
      </c>
      <c r="R234" s="370">
        <v>561706.92654934409</v>
      </c>
      <c r="S234" s="409">
        <v>508181.02152238227</v>
      </c>
      <c r="T234" s="371"/>
      <c r="U234" s="439">
        <v>2068245.9743374421</v>
      </c>
      <c r="V234" s="370">
        <v>2392814.8382354085</v>
      </c>
      <c r="W234" s="409">
        <v>2048028.2964950067</v>
      </c>
      <c r="X234" s="333"/>
      <c r="Y234" s="444">
        <f t="shared" si="21"/>
        <v>498.13337889113137</v>
      </c>
      <c r="Z234" s="378">
        <f t="shared" si="21"/>
        <v>561.56453786318002</v>
      </c>
      <c r="AA234" s="415">
        <f t="shared" si="21"/>
        <v>463.82012227614484</v>
      </c>
      <c r="AB234" s="379"/>
      <c r="AC234" s="451">
        <f t="shared" si="22"/>
        <v>16.722160129303088</v>
      </c>
      <c r="AD234" s="378">
        <f t="shared" si="22"/>
        <v>40.50747263668476</v>
      </c>
      <c r="AE234" s="415">
        <f t="shared" si="22"/>
        <v>39.819770375311784</v>
      </c>
      <c r="AF234" s="379"/>
      <c r="AG234" s="451">
        <f t="shared" si="23"/>
        <v>-1.7359224715856458</v>
      </c>
      <c r="AH234" s="378">
        <f t="shared" si="23"/>
        <v>16.754590272715223</v>
      </c>
      <c r="AI234" s="415">
        <f t="shared" si="23"/>
        <v>16.754590272715223</v>
      </c>
      <c r="AJ234" s="379"/>
      <c r="AK234" s="451">
        <f t="shared" si="24"/>
        <v>185.84826933741076</v>
      </c>
      <c r="AL234" s="378">
        <f t="shared" si="24"/>
        <v>189.82998531576345</v>
      </c>
      <c r="AM234" s="415">
        <f t="shared" si="24"/>
        <v>171.74079808123767</v>
      </c>
      <c r="AN234" s="379"/>
      <c r="AO234" s="455">
        <f t="shared" si="25"/>
        <v>698.96788588625952</v>
      </c>
      <c r="AP234" s="380">
        <f t="shared" si="25"/>
        <v>808.65658608834349</v>
      </c>
      <c r="AQ234" s="420">
        <f t="shared" si="25"/>
        <v>692.13528100540952</v>
      </c>
    </row>
    <row r="235" spans="1:43" s="10" customFormat="1" ht="14.4" x14ac:dyDescent="0.3">
      <c r="A235" s="251">
        <v>739</v>
      </c>
      <c r="B235" s="349" t="s">
        <v>234</v>
      </c>
      <c r="C235" s="360">
        <v>3261</v>
      </c>
      <c r="D235" s="350"/>
      <c r="E235" s="427">
        <v>695584.86961091217</v>
      </c>
      <c r="F235" s="370">
        <v>515910.30795161554</v>
      </c>
      <c r="G235" s="409">
        <v>643552.04359383706</v>
      </c>
      <c r="H235" s="360"/>
      <c r="I235" s="432">
        <v>1438017.4488031343</v>
      </c>
      <c r="J235" s="370">
        <v>1252260.8783935662</v>
      </c>
      <c r="K235" s="409">
        <v>1249966.6024758017</v>
      </c>
      <c r="L235" s="371"/>
      <c r="M235" s="432">
        <v>1204309.2226618777</v>
      </c>
      <c r="N235" s="370">
        <v>1080328.7300727961</v>
      </c>
      <c r="O235" s="409">
        <v>1080328.7300727961</v>
      </c>
      <c r="P235" s="371"/>
      <c r="Q235" s="436">
        <v>693773.13607391366</v>
      </c>
      <c r="R235" s="370">
        <v>742724.11121749063</v>
      </c>
      <c r="S235" s="409">
        <v>672081.79788926127</v>
      </c>
      <c r="T235" s="371"/>
      <c r="U235" s="439">
        <v>4031684.6771498378</v>
      </c>
      <c r="V235" s="370">
        <v>3591224.0276354686</v>
      </c>
      <c r="W235" s="409">
        <v>3645929.1740316963</v>
      </c>
      <c r="X235" s="333"/>
      <c r="Y235" s="444">
        <f t="shared" si="21"/>
        <v>213.30416118089917</v>
      </c>
      <c r="Z235" s="378">
        <f t="shared" si="21"/>
        <v>158.20616619184776</v>
      </c>
      <c r="AA235" s="415">
        <f t="shared" si="21"/>
        <v>197.34806611279885</v>
      </c>
      <c r="AB235" s="379"/>
      <c r="AC235" s="451">
        <f t="shared" si="22"/>
        <v>440.97437865781484</v>
      </c>
      <c r="AD235" s="378">
        <f t="shared" si="22"/>
        <v>384.01130892167009</v>
      </c>
      <c r="AE235" s="415">
        <f t="shared" si="22"/>
        <v>383.30775911554792</v>
      </c>
      <c r="AF235" s="379"/>
      <c r="AG235" s="451">
        <f t="shared" si="23"/>
        <v>369.30672268073528</v>
      </c>
      <c r="AH235" s="378">
        <f t="shared" si="23"/>
        <v>331.28755905329535</v>
      </c>
      <c r="AI235" s="415">
        <f t="shared" si="23"/>
        <v>331.28755905329535</v>
      </c>
      <c r="AJ235" s="379"/>
      <c r="AK235" s="451">
        <f t="shared" si="24"/>
        <v>212.74858511926209</v>
      </c>
      <c r="AL235" s="378">
        <f t="shared" si="24"/>
        <v>227.75961705534826</v>
      </c>
      <c r="AM235" s="415">
        <f t="shared" si="24"/>
        <v>206.09684081240763</v>
      </c>
      <c r="AN235" s="379"/>
      <c r="AO235" s="455">
        <f t="shared" si="25"/>
        <v>1236.3338476387114</v>
      </c>
      <c r="AP235" s="380">
        <f t="shared" si="25"/>
        <v>1101.2646512221615</v>
      </c>
      <c r="AQ235" s="420">
        <f t="shared" si="25"/>
        <v>1118.0402250940497</v>
      </c>
    </row>
    <row r="236" spans="1:43" s="10" customFormat="1" ht="14.4" x14ac:dyDescent="0.3">
      <c r="A236" s="251">
        <v>740</v>
      </c>
      <c r="B236" s="349" t="s">
        <v>235</v>
      </c>
      <c r="C236" s="360">
        <v>32547</v>
      </c>
      <c r="D236" s="350"/>
      <c r="E236" s="427">
        <v>7777770.3826084044</v>
      </c>
      <c r="F236" s="370">
        <v>8215770.1056651548</v>
      </c>
      <c r="G236" s="409">
        <v>7496683.8822159935</v>
      </c>
      <c r="H236" s="360"/>
      <c r="I236" s="432">
        <v>-2170470.1955421437</v>
      </c>
      <c r="J236" s="370">
        <v>-3950839.7050141012</v>
      </c>
      <c r="K236" s="409">
        <v>-3973369.9635907765</v>
      </c>
      <c r="L236" s="371"/>
      <c r="M236" s="432">
        <v>129236.48823625229</v>
      </c>
      <c r="N236" s="370">
        <v>-833803.9871842115</v>
      </c>
      <c r="O236" s="409">
        <v>-833803.9871842115</v>
      </c>
      <c r="P236" s="371"/>
      <c r="Q236" s="436">
        <v>5953802.4500435907</v>
      </c>
      <c r="R236" s="370">
        <v>6352599.4485028088</v>
      </c>
      <c r="S236" s="409">
        <v>5686198.5020413883</v>
      </c>
      <c r="T236" s="371"/>
      <c r="U236" s="439">
        <v>11690339.125346104</v>
      </c>
      <c r="V236" s="370">
        <v>9783725.8619696517</v>
      </c>
      <c r="W236" s="409">
        <v>8375708.4334823936</v>
      </c>
      <c r="X236" s="333"/>
      <c r="Y236" s="444">
        <f t="shared" si="21"/>
        <v>238.97042377510689</v>
      </c>
      <c r="Z236" s="378">
        <f t="shared" si="21"/>
        <v>252.42787678327204</v>
      </c>
      <c r="AA236" s="415">
        <f t="shared" si="21"/>
        <v>230.33409783439313</v>
      </c>
      <c r="AB236" s="379"/>
      <c r="AC236" s="451">
        <f t="shared" si="22"/>
        <v>-66.687258289309113</v>
      </c>
      <c r="AD236" s="378">
        <f t="shared" si="22"/>
        <v>-121.38875180551514</v>
      </c>
      <c r="AE236" s="415">
        <f t="shared" si="22"/>
        <v>-122.08098944882099</v>
      </c>
      <c r="AF236" s="379"/>
      <c r="AG236" s="451">
        <f t="shared" si="23"/>
        <v>3.9707649932790208</v>
      </c>
      <c r="AH236" s="378">
        <f t="shared" si="23"/>
        <v>-25.618459064866546</v>
      </c>
      <c r="AI236" s="415">
        <f t="shared" si="23"/>
        <v>-25.618459064866546</v>
      </c>
      <c r="AJ236" s="379"/>
      <c r="AK236" s="451">
        <f t="shared" si="24"/>
        <v>182.92937751693216</v>
      </c>
      <c r="AL236" s="378">
        <f t="shared" si="24"/>
        <v>195.18233473139793</v>
      </c>
      <c r="AM236" s="415">
        <f t="shared" si="24"/>
        <v>174.70730027472234</v>
      </c>
      <c r="AN236" s="379"/>
      <c r="AO236" s="455">
        <f t="shared" si="25"/>
        <v>359.18330799600898</v>
      </c>
      <c r="AP236" s="380">
        <f t="shared" si="25"/>
        <v>300.60300064428833</v>
      </c>
      <c r="AQ236" s="420">
        <f t="shared" si="25"/>
        <v>257.34194959542793</v>
      </c>
    </row>
    <row r="237" spans="1:43" s="10" customFormat="1" ht="14.4" x14ac:dyDescent="0.3">
      <c r="A237" s="251">
        <v>742</v>
      </c>
      <c r="B237" s="349" t="s">
        <v>236</v>
      </c>
      <c r="C237" s="360">
        <v>1009</v>
      </c>
      <c r="D237" s="350"/>
      <c r="E237" s="427">
        <v>860169.45288688852</v>
      </c>
      <c r="F237" s="370">
        <v>784813.25565032114</v>
      </c>
      <c r="G237" s="409">
        <v>833860.4510284143</v>
      </c>
      <c r="H237" s="360"/>
      <c r="I237" s="432">
        <v>-268220.85009494331</v>
      </c>
      <c r="J237" s="370">
        <v>-258935.93464227251</v>
      </c>
      <c r="K237" s="409">
        <v>-259631.94318136584</v>
      </c>
      <c r="L237" s="371"/>
      <c r="M237" s="432">
        <v>52328.302802560662</v>
      </c>
      <c r="N237" s="370">
        <v>75262.812555486889</v>
      </c>
      <c r="O237" s="409">
        <v>75262.812555486889</v>
      </c>
      <c r="P237" s="371"/>
      <c r="Q237" s="436">
        <v>222661.71679706057</v>
      </c>
      <c r="R237" s="370">
        <v>232575.84845448611</v>
      </c>
      <c r="S237" s="409">
        <v>210782.43843632145</v>
      </c>
      <c r="T237" s="371"/>
      <c r="U237" s="439">
        <v>866938.6223915664</v>
      </c>
      <c r="V237" s="370">
        <v>833715.98201802163</v>
      </c>
      <c r="W237" s="409">
        <v>860273.75883885683</v>
      </c>
      <c r="X237" s="333"/>
      <c r="Y237" s="444">
        <f t="shared" si="21"/>
        <v>852.49698006629194</v>
      </c>
      <c r="Z237" s="378">
        <f t="shared" si="21"/>
        <v>777.8129391975433</v>
      </c>
      <c r="AA237" s="415">
        <f t="shared" si="21"/>
        <v>826.42264720358207</v>
      </c>
      <c r="AB237" s="379"/>
      <c r="AC237" s="451">
        <f t="shared" si="22"/>
        <v>-265.82839454404689</v>
      </c>
      <c r="AD237" s="378">
        <f t="shared" si="22"/>
        <v>-256.62629796062686</v>
      </c>
      <c r="AE237" s="415">
        <f t="shared" si="22"/>
        <v>-257.3160982966956</v>
      </c>
      <c r="AF237" s="379"/>
      <c r="AG237" s="451">
        <f t="shared" si="23"/>
        <v>51.861548862795502</v>
      </c>
      <c r="AH237" s="378">
        <f t="shared" si="23"/>
        <v>74.59148915310891</v>
      </c>
      <c r="AI237" s="415">
        <f t="shared" si="23"/>
        <v>74.59148915310891</v>
      </c>
      <c r="AJ237" s="379"/>
      <c r="AK237" s="451">
        <f t="shared" si="24"/>
        <v>220.67563607240888</v>
      </c>
      <c r="AL237" s="378">
        <f t="shared" si="24"/>
        <v>230.5013364266463</v>
      </c>
      <c r="AM237" s="415">
        <f t="shared" si="24"/>
        <v>208.90231757811839</v>
      </c>
      <c r="AN237" s="379"/>
      <c r="AO237" s="455">
        <f t="shared" si="25"/>
        <v>859.20577045744938</v>
      </c>
      <c r="AP237" s="380">
        <f t="shared" si="25"/>
        <v>826.27946681667163</v>
      </c>
      <c r="AQ237" s="420">
        <f t="shared" si="25"/>
        <v>852.6003556381138</v>
      </c>
    </row>
    <row r="238" spans="1:43" s="10" customFormat="1" ht="14.4" x14ac:dyDescent="0.3">
      <c r="A238" s="251">
        <v>743</v>
      </c>
      <c r="B238" s="349" t="s">
        <v>237</v>
      </c>
      <c r="C238" s="360">
        <v>64736</v>
      </c>
      <c r="D238" s="350"/>
      <c r="E238" s="427">
        <v>32677858.119977117</v>
      </c>
      <c r="F238" s="370">
        <v>34133550.568237647</v>
      </c>
      <c r="G238" s="409">
        <v>32571754.089847244</v>
      </c>
      <c r="H238" s="360"/>
      <c r="I238" s="432">
        <v>-3788102.496411154</v>
      </c>
      <c r="J238" s="370">
        <v>-3933166.1199170896</v>
      </c>
      <c r="K238" s="409">
        <v>-3977403.0154691748</v>
      </c>
      <c r="L238" s="371"/>
      <c r="M238" s="432">
        <v>-1551476.2534244265</v>
      </c>
      <c r="N238" s="370">
        <v>-1570887.6997028557</v>
      </c>
      <c r="O238" s="409">
        <v>-1570887.6997028557</v>
      </c>
      <c r="P238" s="371"/>
      <c r="Q238" s="436">
        <v>9451685.5516050756</v>
      </c>
      <c r="R238" s="370">
        <v>9838588.2608339228</v>
      </c>
      <c r="S238" s="409">
        <v>8783704.8170339577</v>
      </c>
      <c r="T238" s="371"/>
      <c r="U238" s="439">
        <v>36789964.921746612</v>
      </c>
      <c r="V238" s="370">
        <v>38468085.00945162</v>
      </c>
      <c r="W238" s="409">
        <v>35807168.191709176</v>
      </c>
      <c r="X238" s="333"/>
      <c r="Y238" s="444">
        <f t="shared" si="21"/>
        <v>504.78648850681407</v>
      </c>
      <c r="Z238" s="378">
        <f t="shared" si="21"/>
        <v>527.27308712675551</v>
      </c>
      <c r="AA238" s="415">
        <f t="shared" si="21"/>
        <v>503.14746184267244</v>
      </c>
      <c r="AB238" s="379"/>
      <c r="AC238" s="451">
        <f t="shared" si="22"/>
        <v>-58.516165602001266</v>
      </c>
      <c r="AD238" s="378">
        <f t="shared" si="22"/>
        <v>-60.757014951759295</v>
      </c>
      <c r="AE238" s="415">
        <f t="shared" si="22"/>
        <v>-61.4403579997092</v>
      </c>
      <c r="AF238" s="379"/>
      <c r="AG238" s="451">
        <f t="shared" si="23"/>
        <v>-23.966205101094083</v>
      </c>
      <c r="AH238" s="378">
        <f t="shared" si="23"/>
        <v>-24.266060610832547</v>
      </c>
      <c r="AI238" s="415">
        <f t="shared" si="23"/>
        <v>-24.266060610832547</v>
      </c>
      <c r="AJ238" s="379"/>
      <c r="AK238" s="451">
        <f t="shared" si="24"/>
        <v>146.00354596522916</v>
      </c>
      <c r="AL238" s="378">
        <f t="shared" si="24"/>
        <v>151.98016962484434</v>
      </c>
      <c r="AM238" s="415">
        <f t="shared" si="24"/>
        <v>135.68501014943706</v>
      </c>
      <c r="AN238" s="379"/>
      <c r="AO238" s="455">
        <f t="shared" si="25"/>
        <v>568.30766376894792</v>
      </c>
      <c r="AP238" s="380">
        <f t="shared" si="25"/>
        <v>594.23018118900802</v>
      </c>
      <c r="AQ238" s="420">
        <f t="shared" si="25"/>
        <v>553.12605338156789</v>
      </c>
    </row>
    <row r="239" spans="1:43" s="10" customFormat="1" ht="14.4" x14ac:dyDescent="0.3">
      <c r="A239" s="251">
        <v>746</v>
      </c>
      <c r="B239" s="349" t="s">
        <v>238</v>
      </c>
      <c r="C239" s="360">
        <v>4781</v>
      </c>
      <c r="D239" s="350"/>
      <c r="E239" s="427">
        <v>7006760.3282381911</v>
      </c>
      <c r="F239" s="370">
        <v>7019531.8781273831</v>
      </c>
      <c r="G239" s="409">
        <v>7717658.4203916304</v>
      </c>
      <c r="H239" s="360"/>
      <c r="I239" s="432">
        <v>-154755.67490200824</v>
      </c>
      <c r="J239" s="370">
        <v>-7000.3754458426611</v>
      </c>
      <c r="K239" s="409">
        <v>-10334.870270398706</v>
      </c>
      <c r="L239" s="371"/>
      <c r="M239" s="432">
        <v>-640250.2986837558</v>
      </c>
      <c r="N239" s="370">
        <v>-502650.74859330372</v>
      </c>
      <c r="O239" s="409">
        <v>-502650.74859330372</v>
      </c>
      <c r="P239" s="371"/>
      <c r="Q239" s="436">
        <v>860585.98483812041</v>
      </c>
      <c r="R239" s="370">
        <v>906212.4766097574</v>
      </c>
      <c r="S239" s="409">
        <v>824593.78674960579</v>
      </c>
      <c r="T239" s="371"/>
      <c r="U239" s="439">
        <v>7072340.3394905478</v>
      </c>
      <c r="V239" s="370">
        <v>7416093.2306979941</v>
      </c>
      <c r="W239" s="409">
        <v>8029266.5882775346</v>
      </c>
      <c r="X239" s="333"/>
      <c r="Y239" s="444">
        <f t="shared" si="21"/>
        <v>1465.5428421330666</v>
      </c>
      <c r="Z239" s="378">
        <f t="shared" si="21"/>
        <v>1468.2141556426236</v>
      </c>
      <c r="AA239" s="415">
        <f t="shared" si="21"/>
        <v>1614.2351851896319</v>
      </c>
      <c r="AB239" s="379"/>
      <c r="AC239" s="451">
        <f t="shared" si="22"/>
        <v>-32.368892470614568</v>
      </c>
      <c r="AD239" s="378">
        <f t="shared" si="22"/>
        <v>-1.4642073720649782</v>
      </c>
      <c r="AE239" s="415">
        <f t="shared" si="22"/>
        <v>-2.1616545221499068</v>
      </c>
      <c r="AF239" s="379"/>
      <c r="AG239" s="451">
        <f t="shared" si="23"/>
        <v>-133.91556132268474</v>
      </c>
      <c r="AH239" s="378">
        <f t="shared" si="23"/>
        <v>-105.13506559157157</v>
      </c>
      <c r="AI239" s="415">
        <f t="shared" si="23"/>
        <v>-105.13506559157157</v>
      </c>
      <c r="AJ239" s="379"/>
      <c r="AK239" s="451">
        <f t="shared" si="24"/>
        <v>180.00125179630211</v>
      </c>
      <c r="AL239" s="378">
        <f t="shared" si="24"/>
        <v>189.54454645675744</v>
      </c>
      <c r="AM239" s="415">
        <f t="shared" si="24"/>
        <v>172.47307817393971</v>
      </c>
      <c r="AN239" s="379"/>
      <c r="AO239" s="455">
        <f t="shared" si="25"/>
        <v>1479.2596401360695</v>
      </c>
      <c r="AP239" s="380">
        <f t="shared" si="25"/>
        <v>1551.1594291357444</v>
      </c>
      <c r="AQ239" s="420">
        <f t="shared" si="25"/>
        <v>1679.4115432498504</v>
      </c>
    </row>
    <row r="240" spans="1:43" s="10" customFormat="1" ht="14.4" x14ac:dyDescent="0.3">
      <c r="A240" s="251">
        <v>747</v>
      </c>
      <c r="B240" s="349" t="s">
        <v>239</v>
      </c>
      <c r="C240" s="360">
        <v>1352</v>
      </c>
      <c r="D240" s="350"/>
      <c r="E240" s="427">
        <v>669588.38817818894</v>
      </c>
      <c r="F240" s="370">
        <v>757887.03123978619</v>
      </c>
      <c r="G240" s="409">
        <v>895468.9997036549</v>
      </c>
      <c r="H240" s="360"/>
      <c r="I240" s="432">
        <v>288613.01998115837</v>
      </c>
      <c r="J240" s="370">
        <v>321005.57519594528</v>
      </c>
      <c r="K240" s="409">
        <v>320050.20173049014</v>
      </c>
      <c r="L240" s="371"/>
      <c r="M240" s="432">
        <v>259380.59317902187</v>
      </c>
      <c r="N240" s="370">
        <v>293632.79897436686</v>
      </c>
      <c r="O240" s="409">
        <v>293632.79897436686</v>
      </c>
      <c r="P240" s="371"/>
      <c r="Q240" s="436">
        <v>325056.84489469999</v>
      </c>
      <c r="R240" s="370">
        <v>348350.93002036621</v>
      </c>
      <c r="S240" s="409">
        <v>312894.7599525369</v>
      </c>
      <c r="T240" s="371"/>
      <c r="U240" s="439">
        <v>1542638.8462330692</v>
      </c>
      <c r="V240" s="370">
        <v>1720876.3354304645</v>
      </c>
      <c r="W240" s="409">
        <v>1822046.7603610489</v>
      </c>
      <c r="X240" s="333"/>
      <c r="Y240" s="444">
        <f t="shared" si="21"/>
        <v>495.2576835637492</v>
      </c>
      <c r="Z240" s="378">
        <f t="shared" si="21"/>
        <v>560.56733079865842</v>
      </c>
      <c r="AA240" s="415">
        <f t="shared" si="21"/>
        <v>662.32914179264412</v>
      </c>
      <c r="AB240" s="379"/>
      <c r="AC240" s="451">
        <f t="shared" si="22"/>
        <v>213.47116862511714</v>
      </c>
      <c r="AD240" s="378">
        <f t="shared" si="22"/>
        <v>237.43015916859858</v>
      </c>
      <c r="AE240" s="415">
        <f t="shared" si="22"/>
        <v>236.7235219900075</v>
      </c>
      <c r="AF240" s="379"/>
      <c r="AG240" s="451">
        <f t="shared" si="23"/>
        <v>191.84955116791559</v>
      </c>
      <c r="AH240" s="378">
        <f t="shared" si="23"/>
        <v>217.18402291003466</v>
      </c>
      <c r="AI240" s="415">
        <f t="shared" si="23"/>
        <v>217.18402291003466</v>
      </c>
      <c r="AJ240" s="379"/>
      <c r="AK240" s="451">
        <f t="shared" si="24"/>
        <v>240.42666042507395</v>
      </c>
      <c r="AL240" s="378">
        <f t="shared" si="24"/>
        <v>257.65601332867323</v>
      </c>
      <c r="AM240" s="415">
        <f t="shared" si="24"/>
        <v>231.43103546785272</v>
      </c>
      <c r="AN240" s="379"/>
      <c r="AO240" s="455">
        <f t="shared" si="25"/>
        <v>1141.0050637818558</v>
      </c>
      <c r="AP240" s="380">
        <f t="shared" si="25"/>
        <v>1272.8375262059649</v>
      </c>
      <c r="AQ240" s="420">
        <f t="shared" si="25"/>
        <v>1347.6677221605391</v>
      </c>
    </row>
    <row r="241" spans="1:43" s="10" customFormat="1" ht="14.4" x14ac:dyDescent="0.3">
      <c r="A241" s="251">
        <v>748</v>
      </c>
      <c r="B241" s="349" t="s">
        <v>240</v>
      </c>
      <c r="C241" s="360">
        <v>5028</v>
      </c>
      <c r="D241" s="350"/>
      <c r="E241" s="427">
        <v>7028591.2538193818</v>
      </c>
      <c r="F241" s="370">
        <v>7142510.625738644</v>
      </c>
      <c r="G241" s="409">
        <v>6804453.7140390249</v>
      </c>
      <c r="H241" s="360"/>
      <c r="I241" s="432">
        <v>522965.91531569761</v>
      </c>
      <c r="J241" s="370">
        <v>374528.35298424552</v>
      </c>
      <c r="K241" s="409">
        <v>371055.89809247572</v>
      </c>
      <c r="L241" s="371"/>
      <c r="M241" s="432">
        <v>-42942.177892099084</v>
      </c>
      <c r="N241" s="370">
        <v>-109261.90255546893</v>
      </c>
      <c r="O241" s="409">
        <v>-109261.90255546893</v>
      </c>
      <c r="P241" s="371"/>
      <c r="Q241" s="436">
        <v>931915.82877656724</v>
      </c>
      <c r="R241" s="370">
        <v>981811.66672339756</v>
      </c>
      <c r="S241" s="409">
        <v>877325.24716377817</v>
      </c>
      <c r="T241" s="371"/>
      <c r="U241" s="439">
        <v>8440530.8200195469</v>
      </c>
      <c r="V241" s="370">
        <v>8389588.7428908199</v>
      </c>
      <c r="W241" s="409">
        <v>7943572.9567398103</v>
      </c>
      <c r="X241" s="333"/>
      <c r="Y241" s="444">
        <f t="shared" si="21"/>
        <v>1397.8900663920806</v>
      </c>
      <c r="Z241" s="378">
        <f t="shared" si="21"/>
        <v>1420.5470616027535</v>
      </c>
      <c r="AA241" s="415">
        <f t="shared" si="21"/>
        <v>1353.3121945185014</v>
      </c>
      <c r="AB241" s="379"/>
      <c r="AC241" s="451">
        <f t="shared" si="22"/>
        <v>104.01072301425967</v>
      </c>
      <c r="AD241" s="378">
        <f t="shared" si="22"/>
        <v>74.488534801958139</v>
      </c>
      <c r="AE241" s="415">
        <f t="shared" si="22"/>
        <v>73.79791131513042</v>
      </c>
      <c r="AF241" s="379"/>
      <c r="AG241" s="451">
        <f t="shared" si="23"/>
        <v>-8.540608172652961</v>
      </c>
      <c r="AH241" s="378">
        <f t="shared" si="23"/>
        <v>-21.730688654627869</v>
      </c>
      <c r="AI241" s="415">
        <f t="shared" si="23"/>
        <v>-21.730688654627869</v>
      </c>
      <c r="AJ241" s="379"/>
      <c r="AK241" s="451">
        <f t="shared" si="24"/>
        <v>185.34523245357343</v>
      </c>
      <c r="AL241" s="378">
        <f t="shared" si="24"/>
        <v>195.26882790839252</v>
      </c>
      <c r="AM241" s="415">
        <f t="shared" si="24"/>
        <v>174.48791709701237</v>
      </c>
      <c r="AN241" s="379"/>
      <c r="AO241" s="455">
        <f t="shared" si="25"/>
        <v>1678.7054136872607</v>
      </c>
      <c r="AP241" s="380">
        <f t="shared" si="25"/>
        <v>1668.5737356584766</v>
      </c>
      <c r="AQ241" s="420">
        <f t="shared" si="25"/>
        <v>1579.8673342760164</v>
      </c>
    </row>
    <row r="242" spans="1:43" s="10" customFormat="1" ht="14.4" x14ac:dyDescent="0.3">
      <c r="A242" s="251">
        <v>749</v>
      </c>
      <c r="B242" s="349" t="s">
        <v>241</v>
      </c>
      <c r="C242" s="360">
        <v>21293</v>
      </c>
      <c r="D242" s="350"/>
      <c r="E242" s="427">
        <v>14706704.000798482</v>
      </c>
      <c r="F242" s="370">
        <v>16246837.269655339</v>
      </c>
      <c r="G242" s="409">
        <v>15208187.342183117</v>
      </c>
      <c r="H242" s="360"/>
      <c r="I242" s="432">
        <v>-2520633.4862196804</v>
      </c>
      <c r="J242" s="370">
        <v>-4811495.5415515574</v>
      </c>
      <c r="K242" s="409">
        <v>-4826154.4884933531</v>
      </c>
      <c r="L242" s="371"/>
      <c r="M242" s="432">
        <v>-2733837.662116033</v>
      </c>
      <c r="N242" s="370">
        <v>-4225397.7636621725</v>
      </c>
      <c r="O242" s="409">
        <v>-4225397.7636621725</v>
      </c>
      <c r="P242" s="371"/>
      <c r="Q242" s="436">
        <v>2930126.6212052917</v>
      </c>
      <c r="R242" s="370">
        <v>3027199.0917218607</v>
      </c>
      <c r="S242" s="409">
        <v>2697649.0864693075</v>
      </c>
      <c r="T242" s="371"/>
      <c r="U242" s="439">
        <v>12382359.473668061</v>
      </c>
      <c r="V242" s="370">
        <v>10237143.056163473</v>
      </c>
      <c r="W242" s="409">
        <v>8854284.1764968988</v>
      </c>
      <c r="X242" s="333"/>
      <c r="Y242" s="444">
        <f t="shared" si="21"/>
        <v>690.68257177469036</v>
      </c>
      <c r="Z242" s="378">
        <f t="shared" si="21"/>
        <v>763.01306859791191</v>
      </c>
      <c r="AA242" s="415">
        <f t="shared" si="21"/>
        <v>714.23413056793856</v>
      </c>
      <c r="AB242" s="379"/>
      <c r="AC242" s="451">
        <f t="shared" si="22"/>
        <v>-118.37850402572114</v>
      </c>
      <c r="AD242" s="378">
        <f t="shared" si="22"/>
        <v>-225.96607061248096</v>
      </c>
      <c r="AE242" s="415">
        <f t="shared" si="22"/>
        <v>-226.65451033172184</v>
      </c>
      <c r="AF242" s="379"/>
      <c r="AG242" s="451">
        <f t="shared" si="23"/>
        <v>-128.39138036519199</v>
      </c>
      <c r="AH242" s="378">
        <f t="shared" si="23"/>
        <v>-198.44069711464672</v>
      </c>
      <c r="AI242" s="415">
        <f t="shared" si="23"/>
        <v>-198.44069711464672</v>
      </c>
      <c r="AJ242" s="379"/>
      <c r="AK242" s="451">
        <f t="shared" si="24"/>
        <v>137.60985399921532</v>
      </c>
      <c r="AL242" s="378">
        <f t="shared" si="24"/>
        <v>142.1687452083718</v>
      </c>
      <c r="AM242" s="415">
        <f t="shared" si="24"/>
        <v>126.6918276649278</v>
      </c>
      <c r="AN242" s="379"/>
      <c r="AO242" s="455">
        <f t="shared" si="25"/>
        <v>581.52254138299259</v>
      </c>
      <c r="AP242" s="380">
        <f t="shared" si="25"/>
        <v>480.7750460791562</v>
      </c>
      <c r="AQ242" s="420">
        <f t="shared" si="25"/>
        <v>415.83075078649784</v>
      </c>
    </row>
    <row r="243" spans="1:43" s="10" customFormat="1" ht="14.4" x14ac:dyDescent="0.3">
      <c r="A243" s="251">
        <v>751</v>
      </c>
      <c r="B243" s="349" t="s">
        <v>242</v>
      </c>
      <c r="C243" s="360">
        <v>2904</v>
      </c>
      <c r="D243" s="350"/>
      <c r="E243" s="427">
        <v>2374741.2658587825</v>
      </c>
      <c r="F243" s="370">
        <v>2058279.2075840039</v>
      </c>
      <c r="G243" s="409">
        <v>2434038.5580980224</v>
      </c>
      <c r="H243" s="360"/>
      <c r="I243" s="432">
        <v>-106188.18670083737</v>
      </c>
      <c r="J243" s="370">
        <v>-33130.722182188751</v>
      </c>
      <c r="K243" s="409">
        <v>-35165.633173591385</v>
      </c>
      <c r="L243" s="371"/>
      <c r="M243" s="432">
        <v>-356370.87934155046</v>
      </c>
      <c r="N243" s="370">
        <v>-286940.64766880218</v>
      </c>
      <c r="O243" s="409">
        <v>-286940.64766880218</v>
      </c>
      <c r="P243" s="371"/>
      <c r="Q243" s="436">
        <v>511767.20078935567</v>
      </c>
      <c r="R243" s="370">
        <v>528130.55381127121</v>
      </c>
      <c r="S243" s="409">
        <v>472292.5864438354</v>
      </c>
      <c r="T243" s="371"/>
      <c r="U243" s="439">
        <v>2423949.4006057503</v>
      </c>
      <c r="V243" s="370">
        <v>2266338.3915442843</v>
      </c>
      <c r="W243" s="409">
        <v>2584224.8636994641</v>
      </c>
      <c r="X243" s="333"/>
      <c r="Y243" s="444">
        <f t="shared" si="21"/>
        <v>817.74836978608209</v>
      </c>
      <c r="Z243" s="378">
        <f t="shared" si="21"/>
        <v>708.77383181267351</v>
      </c>
      <c r="AA243" s="415">
        <f t="shared" si="21"/>
        <v>838.16754755441536</v>
      </c>
      <c r="AB243" s="379"/>
      <c r="AC243" s="451">
        <f t="shared" si="22"/>
        <v>-36.566179993401299</v>
      </c>
      <c r="AD243" s="378">
        <f t="shared" si="22"/>
        <v>-11.408650889183454</v>
      </c>
      <c r="AE243" s="415">
        <f t="shared" si="22"/>
        <v>-12.109377814597584</v>
      </c>
      <c r="AF243" s="379"/>
      <c r="AG243" s="451">
        <f t="shared" si="23"/>
        <v>-122.71724495232453</v>
      </c>
      <c r="AH243" s="378">
        <f t="shared" si="23"/>
        <v>-98.808762971350617</v>
      </c>
      <c r="AI243" s="415">
        <f t="shared" si="23"/>
        <v>-98.808762971350617</v>
      </c>
      <c r="AJ243" s="379"/>
      <c r="AK243" s="451">
        <f t="shared" si="24"/>
        <v>176.22837492746407</v>
      </c>
      <c r="AL243" s="378">
        <f t="shared" si="24"/>
        <v>181.86313836476282</v>
      </c>
      <c r="AM243" s="415">
        <f t="shared" si="24"/>
        <v>162.6351881693648</v>
      </c>
      <c r="AN243" s="379"/>
      <c r="AO243" s="455">
        <f t="shared" si="25"/>
        <v>834.6933197678203</v>
      </c>
      <c r="AP243" s="380">
        <f t="shared" si="25"/>
        <v>780.41955631690234</v>
      </c>
      <c r="AQ243" s="420">
        <f t="shared" si="25"/>
        <v>889.88459493783205</v>
      </c>
    </row>
    <row r="244" spans="1:43" s="10" customFormat="1" ht="14.4" x14ac:dyDescent="0.3">
      <c r="A244" s="251">
        <v>753</v>
      </c>
      <c r="B244" s="349" t="s">
        <v>243</v>
      </c>
      <c r="C244" s="360">
        <v>22190</v>
      </c>
      <c r="D244" s="350"/>
      <c r="E244" s="427">
        <v>12916221.704973485</v>
      </c>
      <c r="F244" s="370">
        <v>12854444.923281664</v>
      </c>
      <c r="G244" s="409">
        <v>11615898.719834961</v>
      </c>
      <c r="H244" s="360"/>
      <c r="I244" s="432">
        <v>4564096.1508423472</v>
      </c>
      <c r="J244" s="370">
        <v>1727031.5334465543</v>
      </c>
      <c r="K244" s="409">
        <v>1712071.8335582328</v>
      </c>
      <c r="L244" s="371"/>
      <c r="M244" s="432">
        <v>2661905.797450779</v>
      </c>
      <c r="N244" s="370">
        <v>1112472.4706645615</v>
      </c>
      <c r="O244" s="409">
        <v>1112472.4706645615</v>
      </c>
      <c r="P244" s="371"/>
      <c r="Q244" s="436">
        <v>2307108.1556201414</v>
      </c>
      <c r="R244" s="370">
        <v>2408280.4621225595</v>
      </c>
      <c r="S244" s="409">
        <v>2089935.2535247831</v>
      </c>
      <c r="T244" s="371"/>
      <c r="U244" s="439">
        <v>22449331.808886752</v>
      </c>
      <c r="V244" s="370">
        <v>18102229.389515337</v>
      </c>
      <c r="W244" s="409">
        <v>16530378.277582537</v>
      </c>
      <c r="X244" s="333"/>
      <c r="Y244" s="444">
        <f t="shared" si="21"/>
        <v>582.07398400060777</v>
      </c>
      <c r="Z244" s="378">
        <f t="shared" si="21"/>
        <v>579.28999203612727</v>
      </c>
      <c r="AA244" s="415">
        <f t="shared" si="21"/>
        <v>523.47448038913751</v>
      </c>
      <c r="AB244" s="379"/>
      <c r="AC244" s="451">
        <f t="shared" si="22"/>
        <v>205.68256650934418</v>
      </c>
      <c r="AD244" s="378">
        <f t="shared" si="22"/>
        <v>77.82927144869555</v>
      </c>
      <c r="AE244" s="415">
        <f t="shared" si="22"/>
        <v>77.155107415873488</v>
      </c>
      <c r="AF244" s="379"/>
      <c r="AG244" s="451">
        <f t="shared" si="23"/>
        <v>119.95970245384312</v>
      </c>
      <c r="AH244" s="378">
        <f t="shared" si="23"/>
        <v>50.13395541525739</v>
      </c>
      <c r="AI244" s="415">
        <f t="shared" si="23"/>
        <v>50.13395541525739</v>
      </c>
      <c r="AJ244" s="379"/>
      <c r="AK244" s="451">
        <f t="shared" si="24"/>
        <v>103.97062440829839</v>
      </c>
      <c r="AL244" s="378">
        <f t="shared" si="24"/>
        <v>108.52998927997113</v>
      </c>
      <c r="AM244" s="415">
        <f t="shared" si="24"/>
        <v>94.183652705037545</v>
      </c>
      <c r="AN244" s="379"/>
      <c r="AO244" s="455">
        <f t="shared" si="25"/>
        <v>1011.6868773720934</v>
      </c>
      <c r="AP244" s="380">
        <f t="shared" si="25"/>
        <v>815.78320818005125</v>
      </c>
      <c r="AQ244" s="420">
        <f t="shared" si="25"/>
        <v>744.94719592530589</v>
      </c>
    </row>
    <row r="245" spans="1:43" s="10" customFormat="1" ht="14.4" x14ac:dyDescent="0.3">
      <c r="A245" s="251">
        <v>755</v>
      </c>
      <c r="B245" s="349" t="s">
        <v>244</v>
      </c>
      <c r="C245" s="360">
        <v>6198</v>
      </c>
      <c r="D245" s="350"/>
      <c r="E245" s="427">
        <v>3681828.0568857538</v>
      </c>
      <c r="F245" s="370">
        <v>3344219.8176048831</v>
      </c>
      <c r="G245" s="409">
        <v>3244628.1641141609</v>
      </c>
      <c r="H245" s="360"/>
      <c r="I245" s="432">
        <v>513673.27661455324</v>
      </c>
      <c r="J245" s="370">
        <v>1030828.54513703</v>
      </c>
      <c r="K245" s="409">
        <v>1026586.9628705436</v>
      </c>
      <c r="L245" s="371"/>
      <c r="M245" s="432">
        <v>869640.71732149285</v>
      </c>
      <c r="N245" s="370">
        <v>1134744.0384933434</v>
      </c>
      <c r="O245" s="409">
        <v>1134744.0384933434</v>
      </c>
      <c r="P245" s="371"/>
      <c r="Q245" s="436">
        <v>863957.95206679287</v>
      </c>
      <c r="R245" s="370">
        <v>852583.25479958928</v>
      </c>
      <c r="S245" s="409">
        <v>767837.2683082947</v>
      </c>
      <c r="T245" s="371"/>
      <c r="U245" s="439">
        <v>5929100.0028885929</v>
      </c>
      <c r="V245" s="370">
        <v>6362375.6560348468</v>
      </c>
      <c r="W245" s="409">
        <v>6173796.4337863429</v>
      </c>
      <c r="X245" s="333"/>
      <c r="Y245" s="444">
        <f t="shared" si="21"/>
        <v>594.03485912967949</v>
      </c>
      <c r="Z245" s="378">
        <f t="shared" si="21"/>
        <v>539.56434617697369</v>
      </c>
      <c r="AA245" s="415">
        <f t="shared" si="21"/>
        <v>523.49599291935476</v>
      </c>
      <c r="AB245" s="379"/>
      <c r="AC245" s="451">
        <f t="shared" si="22"/>
        <v>82.877263087214146</v>
      </c>
      <c r="AD245" s="378">
        <f t="shared" si="22"/>
        <v>166.31631899597127</v>
      </c>
      <c r="AE245" s="415">
        <f t="shared" si="22"/>
        <v>165.63197206688343</v>
      </c>
      <c r="AF245" s="379"/>
      <c r="AG245" s="451">
        <f t="shared" si="23"/>
        <v>140.30989308188009</v>
      </c>
      <c r="AH245" s="378">
        <f t="shared" si="23"/>
        <v>183.08229081854523</v>
      </c>
      <c r="AI245" s="415">
        <f t="shared" si="23"/>
        <v>183.08229081854523</v>
      </c>
      <c r="AJ245" s="379"/>
      <c r="AK245" s="451">
        <f t="shared" si="24"/>
        <v>139.39302227602337</v>
      </c>
      <c r="AL245" s="378">
        <f t="shared" si="24"/>
        <v>137.55780167789436</v>
      </c>
      <c r="AM245" s="415">
        <f t="shared" si="24"/>
        <v>123.88468349601399</v>
      </c>
      <c r="AN245" s="379"/>
      <c r="AO245" s="455">
        <f t="shared" si="25"/>
        <v>956.61503757479716</v>
      </c>
      <c r="AP245" s="380">
        <f t="shared" si="25"/>
        <v>1026.5207576693847</v>
      </c>
      <c r="AQ245" s="420">
        <f t="shared" si="25"/>
        <v>996.09493930079748</v>
      </c>
    </row>
    <row r="246" spans="1:43" s="10" customFormat="1" ht="14.4" x14ac:dyDescent="0.3">
      <c r="A246" s="251">
        <v>758</v>
      </c>
      <c r="B246" s="349" t="s">
        <v>245</v>
      </c>
      <c r="C246" s="360">
        <v>8187</v>
      </c>
      <c r="D246" s="350"/>
      <c r="E246" s="427">
        <v>7361880.0222978331</v>
      </c>
      <c r="F246" s="370">
        <v>7764746.220401668</v>
      </c>
      <c r="G246" s="409">
        <v>7363255.973204094</v>
      </c>
      <c r="H246" s="360"/>
      <c r="I246" s="432">
        <v>-4307915.1460966785</v>
      </c>
      <c r="J246" s="370">
        <v>2570437.8207319565</v>
      </c>
      <c r="K246" s="409">
        <v>2564735.9311540127</v>
      </c>
      <c r="L246" s="371"/>
      <c r="M246" s="432">
        <v>-2288051.4440695071</v>
      </c>
      <c r="N246" s="370">
        <v>2243831.9118502638</v>
      </c>
      <c r="O246" s="409">
        <v>2243831.9118502638</v>
      </c>
      <c r="P246" s="371"/>
      <c r="Q246" s="436">
        <v>1472836.557902023</v>
      </c>
      <c r="R246" s="370">
        <v>1524000.0262395539</v>
      </c>
      <c r="S246" s="409">
        <v>1372167.7881844039</v>
      </c>
      <c r="T246" s="371"/>
      <c r="U246" s="439">
        <v>2238749.9900336703</v>
      </c>
      <c r="V246" s="370">
        <v>14103015.979223443</v>
      </c>
      <c r="W246" s="409">
        <v>13543991.604392776</v>
      </c>
      <c r="X246" s="333"/>
      <c r="Y246" s="444">
        <f t="shared" si="21"/>
        <v>899.2158326979154</v>
      </c>
      <c r="Z246" s="378">
        <f t="shared" si="21"/>
        <v>948.4238695983471</v>
      </c>
      <c r="AA246" s="415">
        <f t="shared" si="21"/>
        <v>899.38389803396774</v>
      </c>
      <c r="AB246" s="379"/>
      <c r="AC246" s="451">
        <f t="shared" si="22"/>
        <v>-526.18970881845348</v>
      </c>
      <c r="AD246" s="378">
        <f t="shared" si="22"/>
        <v>313.96577754146284</v>
      </c>
      <c r="AE246" s="415">
        <f t="shared" si="22"/>
        <v>313.26932101551392</v>
      </c>
      <c r="AF246" s="379"/>
      <c r="AG246" s="451">
        <f t="shared" si="23"/>
        <v>-279.47373202265874</v>
      </c>
      <c r="AH246" s="378">
        <f t="shared" si="23"/>
        <v>274.07254328206471</v>
      </c>
      <c r="AI246" s="415">
        <f t="shared" si="23"/>
        <v>274.07254328206471</v>
      </c>
      <c r="AJ246" s="379"/>
      <c r="AK246" s="451">
        <f t="shared" si="24"/>
        <v>179.89942077708844</v>
      </c>
      <c r="AL246" s="378">
        <f t="shared" si="24"/>
        <v>186.14877564914548</v>
      </c>
      <c r="AM246" s="415">
        <f t="shared" si="24"/>
        <v>167.60324761016292</v>
      </c>
      <c r="AN246" s="379"/>
      <c r="AO246" s="455">
        <f t="shared" si="25"/>
        <v>273.45181263389156</v>
      </c>
      <c r="AP246" s="380">
        <f t="shared" si="25"/>
        <v>1722.6109660710204</v>
      </c>
      <c r="AQ246" s="420">
        <f t="shared" si="25"/>
        <v>1654.3290099417095</v>
      </c>
    </row>
    <row r="247" spans="1:43" s="10" customFormat="1" ht="14.4" x14ac:dyDescent="0.3">
      <c r="A247" s="251">
        <v>759</v>
      </c>
      <c r="B247" s="349" t="s">
        <v>246</v>
      </c>
      <c r="C247" s="360">
        <v>1997</v>
      </c>
      <c r="D247" s="350"/>
      <c r="E247" s="427">
        <v>1847697.3774946837</v>
      </c>
      <c r="F247" s="370">
        <v>1928446.5894859375</v>
      </c>
      <c r="G247" s="409">
        <v>1922087.0984489257</v>
      </c>
      <c r="H247" s="360"/>
      <c r="I247" s="432">
        <v>327847.10422797321</v>
      </c>
      <c r="J247" s="370">
        <v>385848.68023317517</v>
      </c>
      <c r="K247" s="409">
        <v>384464.2509586853</v>
      </c>
      <c r="L247" s="371"/>
      <c r="M247" s="432">
        <v>11432.504784708492</v>
      </c>
      <c r="N247" s="370">
        <v>62484.586967033596</v>
      </c>
      <c r="O247" s="409">
        <v>62484.586967033596</v>
      </c>
      <c r="P247" s="371"/>
      <c r="Q247" s="436">
        <v>452077.32793053158</v>
      </c>
      <c r="R247" s="370">
        <v>482652.03938668442</v>
      </c>
      <c r="S247" s="409">
        <v>437513.15150208876</v>
      </c>
      <c r="T247" s="371"/>
      <c r="U247" s="439">
        <v>2639054.3144378969</v>
      </c>
      <c r="V247" s="370">
        <v>2859431.8960728305</v>
      </c>
      <c r="W247" s="409">
        <v>2806549.0878767334</v>
      </c>
      <c r="X247" s="333"/>
      <c r="Y247" s="444">
        <f t="shared" si="21"/>
        <v>925.23654356268594</v>
      </c>
      <c r="Z247" s="378">
        <f t="shared" si="21"/>
        <v>965.67180244663871</v>
      </c>
      <c r="AA247" s="415">
        <f t="shared" si="21"/>
        <v>962.48728014467986</v>
      </c>
      <c r="AB247" s="379"/>
      <c r="AC247" s="451">
        <f t="shared" si="22"/>
        <v>164.16980682422295</v>
      </c>
      <c r="AD247" s="378">
        <f t="shared" si="22"/>
        <v>193.21416135862552</v>
      </c>
      <c r="AE247" s="415">
        <f t="shared" si="22"/>
        <v>192.52090683960205</v>
      </c>
      <c r="AF247" s="379"/>
      <c r="AG247" s="451">
        <f t="shared" si="23"/>
        <v>5.7248396518319939</v>
      </c>
      <c r="AH247" s="378">
        <f t="shared" si="23"/>
        <v>31.289227324503553</v>
      </c>
      <c r="AI247" s="415">
        <f t="shared" si="23"/>
        <v>31.289227324503553</v>
      </c>
      <c r="AJ247" s="379"/>
      <c r="AK247" s="451">
        <f t="shared" si="24"/>
        <v>226.37823131223413</v>
      </c>
      <c r="AL247" s="378">
        <f t="shared" si="24"/>
        <v>241.68855252212541</v>
      </c>
      <c r="AM247" s="415">
        <f t="shared" si="24"/>
        <v>219.08520355637896</v>
      </c>
      <c r="AN247" s="379"/>
      <c r="AO247" s="455">
        <f t="shared" si="25"/>
        <v>1321.5094213509749</v>
      </c>
      <c r="AP247" s="380">
        <f t="shared" si="25"/>
        <v>1431.8637436518932</v>
      </c>
      <c r="AQ247" s="420">
        <f t="shared" si="25"/>
        <v>1405.3826178651645</v>
      </c>
    </row>
    <row r="248" spans="1:43" s="10" customFormat="1" ht="14.4" x14ac:dyDescent="0.3">
      <c r="A248" s="251">
        <v>761</v>
      </c>
      <c r="B248" s="349" t="s">
        <v>247</v>
      </c>
      <c r="C248" s="360">
        <v>8563</v>
      </c>
      <c r="D248" s="350"/>
      <c r="E248" s="427">
        <v>4795341.0898048338</v>
      </c>
      <c r="F248" s="370">
        <v>4892587.022722397</v>
      </c>
      <c r="G248" s="409">
        <v>4590016.173972833</v>
      </c>
      <c r="H248" s="360"/>
      <c r="I248" s="432">
        <v>2486994.9629147374</v>
      </c>
      <c r="J248" s="370">
        <v>3254669.0785865388</v>
      </c>
      <c r="K248" s="409">
        <v>3248705.0648808889</v>
      </c>
      <c r="L248" s="371"/>
      <c r="M248" s="432">
        <v>1717946.3211660339</v>
      </c>
      <c r="N248" s="370">
        <v>2257679.0931149307</v>
      </c>
      <c r="O248" s="409">
        <v>2257679.0931149307</v>
      </c>
      <c r="P248" s="371"/>
      <c r="Q248" s="436">
        <v>1710214.2902029788</v>
      </c>
      <c r="R248" s="370">
        <v>1804423.1682261452</v>
      </c>
      <c r="S248" s="409">
        <v>1640783.3654159252</v>
      </c>
      <c r="T248" s="371"/>
      <c r="U248" s="439">
        <v>10710496.664088584</v>
      </c>
      <c r="V248" s="370">
        <v>12209358.362650011</v>
      </c>
      <c r="W248" s="409">
        <v>11737183.697384577</v>
      </c>
      <c r="X248" s="333"/>
      <c r="Y248" s="444">
        <f t="shared" si="21"/>
        <v>560.00713415915379</v>
      </c>
      <c r="Z248" s="378">
        <f t="shared" si="21"/>
        <v>571.36366025019231</v>
      </c>
      <c r="AA248" s="415">
        <f t="shared" si="21"/>
        <v>536.02898212925766</v>
      </c>
      <c r="AB248" s="379"/>
      <c r="AC248" s="451">
        <f t="shared" si="22"/>
        <v>290.43500676336998</v>
      </c>
      <c r="AD248" s="378">
        <f t="shared" si="22"/>
        <v>380.08514289227361</v>
      </c>
      <c r="AE248" s="415">
        <f t="shared" si="22"/>
        <v>379.38865641491168</v>
      </c>
      <c r="AF248" s="379"/>
      <c r="AG248" s="451">
        <f t="shared" si="23"/>
        <v>200.62435141492864</v>
      </c>
      <c r="AH248" s="378">
        <f t="shared" si="23"/>
        <v>263.65515509925621</v>
      </c>
      <c r="AI248" s="415">
        <f t="shared" si="23"/>
        <v>263.65515509925621</v>
      </c>
      <c r="AJ248" s="379"/>
      <c r="AK248" s="451">
        <f t="shared" si="24"/>
        <v>199.72139322702077</v>
      </c>
      <c r="AL248" s="378">
        <f t="shared" si="24"/>
        <v>210.72324748641191</v>
      </c>
      <c r="AM248" s="415">
        <f t="shared" si="24"/>
        <v>191.61314555832362</v>
      </c>
      <c r="AN248" s="379"/>
      <c r="AO248" s="455">
        <f t="shared" si="25"/>
        <v>1250.7878855644733</v>
      </c>
      <c r="AP248" s="380">
        <f t="shared" si="25"/>
        <v>1425.827205728134</v>
      </c>
      <c r="AQ248" s="420">
        <f t="shared" si="25"/>
        <v>1370.6859392017491</v>
      </c>
    </row>
    <row r="249" spans="1:43" s="10" customFormat="1" ht="14.4" x14ac:dyDescent="0.3">
      <c r="A249" s="251">
        <v>762</v>
      </c>
      <c r="B249" s="349" t="s">
        <v>248</v>
      </c>
      <c r="C249" s="360">
        <v>3777</v>
      </c>
      <c r="D249" s="350"/>
      <c r="E249" s="427">
        <v>1494695.674839423</v>
      </c>
      <c r="F249" s="370">
        <v>1785827.9185162622</v>
      </c>
      <c r="G249" s="409">
        <v>1734550.253712469</v>
      </c>
      <c r="H249" s="360"/>
      <c r="I249" s="432">
        <v>1282522.1789039294</v>
      </c>
      <c r="J249" s="370">
        <v>1142512.4479328955</v>
      </c>
      <c r="K249" s="409">
        <v>1139862.9248420557</v>
      </c>
      <c r="L249" s="371"/>
      <c r="M249" s="432">
        <v>765273.78337257635</v>
      </c>
      <c r="N249" s="370">
        <v>682194.79395946476</v>
      </c>
      <c r="O249" s="409">
        <v>682194.79395946476</v>
      </c>
      <c r="P249" s="371"/>
      <c r="Q249" s="436">
        <v>826112.46446829138</v>
      </c>
      <c r="R249" s="370">
        <v>870652.92363673309</v>
      </c>
      <c r="S249" s="409">
        <v>791422.6418074416</v>
      </c>
      <c r="T249" s="371"/>
      <c r="U249" s="439">
        <v>4368604.1015842203</v>
      </c>
      <c r="V249" s="370">
        <v>4481188.0840453561</v>
      </c>
      <c r="W249" s="409">
        <v>4348030.6143214311</v>
      </c>
      <c r="X249" s="333"/>
      <c r="Y249" s="444">
        <f t="shared" si="21"/>
        <v>395.73621256008022</v>
      </c>
      <c r="Z249" s="378">
        <f t="shared" si="21"/>
        <v>472.81649947478479</v>
      </c>
      <c r="AA249" s="415">
        <f t="shared" si="21"/>
        <v>459.24020484841645</v>
      </c>
      <c r="AB249" s="379"/>
      <c r="AC249" s="451">
        <f t="shared" si="22"/>
        <v>339.56107463699482</v>
      </c>
      <c r="AD249" s="378">
        <f t="shared" si="22"/>
        <v>302.49204340293767</v>
      </c>
      <c r="AE249" s="415">
        <f t="shared" si="22"/>
        <v>301.79055463120352</v>
      </c>
      <c r="AF249" s="379"/>
      <c r="AG249" s="451">
        <f t="shared" si="23"/>
        <v>202.61418675471973</v>
      </c>
      <c r="AH249" s="378">
        <f t="shared" si="23"/>
        <v>180.61816096358612</v>
      </c>
      <c r="AI249" s="415">
        <f t="shared" si="23"/>
        <v>180.61816096358612</v>
      </c>
      <c r="AJ249" s="379"/>
      <c r="AK249" s="451">
        <f t="shared" si="24"/>
        <v>218.72185980097734</v>
      </c>
      <c r="AL249" s="378">
        <f t="shared" si="24"/>
        <v>230.5144092233871</v>
      </c>
      <c r="AM249" s="415">
        <f t="shared" si="24"/>
        <v>209.53736876024399</v>
      </c>
      <c r="AN249" s="379"/>
      <c r="AO249" s="455">
        <f t="shared" si="25"/>
        <v>1156.6333337527722</v>
      </c>
      <c r="AP249" s="380">
        <f t="shared" si="25"/>
        <v>1186.4411130646959</v>
      </c>
      <c r="AQ249" s="420">
        <f t="shared" si="25"/>
        <v>1151.1862892034501</v>
      </c>
    </row>
    <row r="250" spans="1:43" s="10" customFormat="1" ht="14.4" x14ac:dyDescent="0.3">
      <c r="A250" s="251">
        <v>765</v>
      </c>
      <c r="B250" s="349" t="s">
        <v>249</v>
      </c>
      <c r="C250" s="360">
        <v>10348</v>
      </c>
      <c r="D250" s="350"/>
      <c r="E250" s="427">
        <v>5507435.8263586955</v>
      </c>
      <c r="F250" s="370">
        <v>6257430.7922109291</v>
      </c>
      <c r="G250" s="409">
        <v>5996563.8643037956</v>
      </c>
      <c r="H250" s="360"/>
      <c r="I250" s="432">
        <v>-2513047.9136817916</v>
      </c>
      <c r="J250" s="370">
        <v>-724091.14057546563</v>
      </c>
      <c r="K250" s="409">
        <v>-731196.77383730921</v>
      </c>
      <c r="L250" s="371"/>
      <c r="M250" s="432">
        <v>-984452.81385013321</v>
      </c>
      <c r="N250" s="370">
        <v>169384.54781855809</v>
      </c>
      <c r="O250" s="409">
        <v>169384.54781855809</v>
      </c>
      <c r="P250" s="371"/>
      <c r="Q250" s="436">
        <v>1819889.798515456</v>
      </c>
      <c r="R250" s="370">
        <v>1883312.2946584225</v>
      </c>
      <c r="S250" s="409">
        <v>1703967.0133646931</v>
      </c>
      <c r="T250" s="371"/>
      <c r="U250" s="439">
        <v>3829824.8973422265</v>
      </c>
      <c r="V250" s="370">
        <v>7586036.4941124441</v>
      </c>
      <c r="W250" s="409">
        <v>7138718.6516497377</v>
      </c>
      <c r="X250" s="333"/>
      <c r="Y250" s="444">
        <f t="shared" si="21"/>
        <v>532.22224839183377</v>
      </c>
      <c r="Z250" s="378">
        <f t="shared" si="21"/>
        <v>604.699535389537</v>
      </c>
      <c r="AA250" s="415">
        <f t="shared" si="21"/>
        <v>579.49012990952804</v>
      </c>
      <c r="AB250" s="379"/>
      <c r="AC250" s="451">
        <f t="shared" si="22"/>
        <v>-242.85348991899804</v>
      </c>
      <c r="AD250" s="378">
        <f t="shared" si="22"/>
        <v>-69.974018223373179</v>
      </c>
      <c r="AE250" s="415">
        <f t="shared" si="22"/>
        <v>-70.660685527378163</v>
      </c>
      <c r="AF250" s="379"/>
      <c r="AG250" s="451">
        <f t="shared" si="23"/>
        <v>-95.134597395644874</v>
      </c>
      <c r="AH250" s="378">
        <f t="shared" si="23"/>
        <v>16.368819851039628</v>
      </c>
      <c r="AI250" s="415">
        <f t="shared" si="23"/>
        <v>16.368819851039628</v>
      </c>
      <c r="AJ250" s="379"/>
      <c r="AK250" s="451">
        <f t="shared" si="24"/>
        <v>175.86874744061228</v>
      </c>
      <c r="AL250" s="378">
        <f t="shared" si="24"/>
        <v>181.99770918616375</v>
      </c>
      <c r="AM250" s="415">
        <f t="shared" si="24"/>
        <v>164.66631362240946</v>
      </c>
      <c r="AN250" s="379"/>
      <c r="AO250" s="455">
        <f t="shared" si="25"/>
        <v>370.10290851780309</v>
      </c>
      <c r="AP250" s="380">
        <f t="shared" si="25"/>
        <v>733.0920462033672</v>
      </c>
      <c r="AQ250" s="420">
        <f t="shared" si="25"/>
        <v>689.8645778555989</v>
      </c>
    </row>
    <row r="251" spans="1:43" s="10" customFormat="1" ht="14.4" x14ac:dyDescent="0.3">
      <c r="A251" s="251">
        <v>768</v>
      </c>
      <c r="B251" s="349" t="s">
        <v>250</v>
      </c>
      <c r="C251" s="360">
        <v>2430</v>
      </c>
      <c r="D251" s="350"/>
      <c r="E251" s="427">
        <v>1040702.2754180541</v>
      </c>
      <c r="F251" s="370">
        <v>1152701.488516096</v>
      </c>
      <c r="G251" s="409">
        <v>1128961.2746052302</v>
      </c>
      <c r="H251" s="360"/>
      <c r="I251" s="432">
        <v>162972.09716201093</v>
      </c>
      <c r="J251" s="370">
        <v>144630.92924306041</v>
      </c>
      <c r="K251" s="409">
        <v>142918.84480893792</v>
      </c>
      <c r="L251" s="371"/>
      <c r="M251" s="432">
        <v>498210.80131743796</v>
      </c>
      <c r="N251" s="370">
        <v>488843.60165792686</v>
      </c>
      <c r="O251" s="409">
        <v>488843.60165792686</v>
      </c>
      <c r="P251" s="371"/>
      <c r="Q251" s="436">
        <v>547705.63967042998</v>
      </c>
      <c r="R251" s="370">
        <v>588781.80099985795</v>
      </c>
      <c r="S251" s="409">
        <v>529897.79651358677</v>
      </c>
      <c r="T251" s="371"/>
      <c r="U251" s="439">
        <v>2249590.8135679327</v>
      </c>
      <c r="V251" s="370">
        <v>2374957.8204169413</v>
      </c>
      <c r="W251" s="409">
        <v>2290621.5175856818</v>
      </c>
      <c r="X251" s="333"/>
      <c r="Y251" s="444">
        <f t="shared" si="21"/>
        <v>428.2725413243021</v>
      </c>
      <c r="Z251" s="378">
        <f t="shared" si="21"/>
        <v>474.36275247575969</v>
      </c>
      <c r="AA251" s="415">
        <f t="shared" si="21"/>
        <v>464.59311712149389</v>
      </c>
      <c r="AB251" s="379"/>
      <c r="AC251" s="451">
        <f t="shared" si="22"/>
        <v>67.0667066510333</v>
      </c>
      <c r="AD251" s="378">
        <f t="shared" si="22"/>
        <v>59.518900923070127</v>
      </c>
      <c r="AE251" s="415">
        <f t="shared" si="22"/>
        <v>58.814339427546471</v>
      </c>
      <c r="AF251" s="379"/>
      <c r="AG251" s="451">
        <f t="shared" si="23"/>
        <v>205.02502111828721</v>
      </c>
      <c r="AH251" s="378">
        <f t="shared" si="23"/>
        <v>201.1702064435913</v>
      </c>
      <c r="AI251" s="415">
        <f t="shared" si="23"/>
        <v>201.1702064435913</v>
      </c>
      <c r="AJ251" s="379"/>
      <c r="AK251" s="451">
        <f t="shared" si="24"/>
        <v>225.39326735408642</v>
      </c>
      <c r="AL251" s="378">
        <f t="shared" si="24"/>
        <v>242.29703744850121</v>
      </c>
      <c r="AM251" s="415">
        <f t="shared" si="24"/>
        <v>218.06493683686699</v>
      </c>
      <c r="AN251" s="379"/>
      <c r="AO251" s="455">
        <f t="shared" si="25"/>
        <v>925.75753644770896</v>
      </c>
      <c r="AP251" s="380">
        <f t="shared" si="25"/>
        <v>977.34889729092231</v>
      </c>
      <c r="AQ251" s="420">
        <f t="shared" si="25"/>
        <v>942.64259982949864</v>
      </c>
    </row>
    <row r="252" spans="1:43" s="10" customFormat="1" ht="14.4" x14ac:dyDescent="0.3">
      <c r="A252" s="251">
        <v>777</v>
      </c>
      <c r="B252" s="349" t="s">
        <v>251</v>
      </c>
      <c r="C252" s="360">
        <v>7508</v>
      </c>
      <c r="D252" s="350"/>
      <c r="E252" s="427">
        <v>5311805.3328369763</v>
      </c>
      <c r="F252" s="370">
        <v>5210176.2985456726</v>
      </c>
      <c r="G252" s="409">
        <v>5770324.6747928979</v>
      </c>
      <c r="H252" s="360"/>
      <c r="I252" s="432">
        <v>-703599.08243160334</v>
      </c>
      <c r="J252" s="370">
        <v>2259388.9233931247</v>
      </c>
      <c r="K252" s="409">
        <v>2254150.579641019</v>
      </c>
      <c r="L252" s="371"/>
      <c r="M252" s="432">
        <v>35274.828092681608</v>
      </c>
      <c r="N252" s="370">
        <v>2058089.6843647785</v>
      </c>
      <c r="O252" s="409">
        <v>2058089.6843647782</v>
      </c>
      <c r="P252" s="371"/>
      <c r="Q252" s="436">
        <v>1504271.875003905</v>
      </c>
      <c r="R252" s="370">
        <v>1604994.5787344626</v>
      </c>
      <c r="S252" s="409">
        <v>1442108.5069769216</v>
      </c>
      <c r="T252" s="371"/>
      <c r="U252" s="439">
        <v>6147752.9535019593</v>
      </c>
      <c r="V252" s="370">
        <v>11132649.485038038</v>
      </c>
      <c r="W252" s="409">
        <v>11524673.445775617</v>
      </c>
      <c r="X252" s="333"/>
      <c r="Y252" s="444">
        <f t="shared" si="21"/>
        <v>707.48605924839853</v>
      </c>
      <c r="Z252" s="378">
        <f t="shared" si="21"/>
        <v>693.9499598489175</v>
      </c>
      <c r="AA252" s="415">
        <f t="shared" si="21"/>
        <v>768.55682935440836</v>
      </c>
      <c r="AB252" s="379"/>
      <c r="AC252" s="451">
        <f t="shared" si="22"/>
        <v>-93.713250190677059</v>
      </c>
      <c r="AD252" s="378">
        <f t="shared" si="22"/>
        <v>300.93086353131656</v>
      </c>
      <c r="AE252" s="415">
        <f t="shared" si="22"/>
        <v>300.23316191276223</v>
      </c>
      <c r="AF252" s="379"/>
      <c r="AG252" s="451">
        <f t="shared" si="23"/>
        <v>4.6982988935377739</v>
      </c>
      <c r="AH252" s="378">
        <f t="shared" si="23"/>
        <v>274.11956371400885</v>
      </c>
      <c r="AI252" s="415">
        <f t="shared" si="23"/>
        <v>274.11956371400885</v>
      </c>
      <c r="AJ252" s="379"/>
      <c r="AK252" s="451">
        <f t="shared" si="24"/>
        <v>200.35587040542154</v>
      </c>
      <c r="AL252" s="378">
        <f t="shared" si="24"/>
        <v>213.77125449313567</v>
      </c>
      <c r="AM252" s="415">
        <f t="shared" si="24"/>
        <v>192.07625292713394</v>
      </c>
      <c r="AN252" s="379"/>
      <c r="AO252" s="455">
        <f t="shared" si="25"/>
        <v>818.8269783566808</v>
      </c>
      <c r="AP252" s="380">
        <f t="shared" si="25"/>
        <v>1482.7716415873786</v>
      </c>
      <c r="AQ252" s="420">
        <f t="shared" si="25"/>
        <v>1534.9858079083133</v>
      </c>
    </row>
    <row r="253" spans="1:43" s="10" customFormat="1" ht="14.4" x14ac:dyDescent="0.3">
      <c r="A253" s="251">
        <v>778</v>
      </c>
      <c r="B253" s="349" t="s">
        <v>252</v>
      </c>
      <c r="C253" s="360">
        <v>6891</v>
      </c>
      <c r="D253" s="350"/>
      <c r="E253" s="427">
        <v>3252719.8459709478</v>
      </c>
      <c r="F253" s="370">
        <v>3682887.5028692284</v>
      </c>
      <c r="G253" s="409">
        <v>3339970.2142271069</v>
      </c>
      <c r="H253" s="360"/>
      <c r="I253" s="432">
        <v>-344016.12169223517</v>
      </c>
      <c r="J253" s="370">
        <v>221519.37113586403</v>
      </c>
      <c r="K253" s="409">
        <v>216738.36500657196</v>
      </c>
      <c r="L253" s="371"/>
      <c r="M253" s="432">
        <v>-365307.188666542</v>
      </c>
      <c r="N253" s="370">
        <v>31613.250841765534</v>
      </c>
      <c r="O253" s="409">
        <v>31613.250841765534</v>
      </c>
      <c r="P253" s="371"/>
      <c r="Q253" s="436">
        <v>1305381.8604402121</v>
      </c>
      <c r="R253" s="370">
        <v>1390144.6945397379</v>
      </c>
      <c r="S253" s="409">
        <v>1240027.2562579801</v>
      </c>
      <c r="T253" s="371"/>
      <c r="U253" s="439">
        <v>3848778.3960523829</v>
      </c>
      <c r="V253" s="370">
        <v>5326164.8193865949</v>
      </c>
      <c r="W253" s="409">
        <v>4828349.0863334248</v>
      </c>
      <c r="X253" s="333"/>
      <c r="Y253" s="444">
        <f t="shared" si="21"/>
        <v>472.02435727339252</v>
      </c>
      <c r="Z253" s="378">
        <f t="shared" si="21"/>
        <v>534.44891929607149</v>
      </c>
      <c r="AA253" s="415">
        <f t="shared" si="21"/>
        <v>484.68585317473617</v>
      </c>
      <c r="AB253" s="379"/>
      <c r="AC253" s="451">
        <f t="shared" si="22"/>
        <v>-49.92252527822307</v>
      </c>
      <c r="AD253" s="378">
        <f t="shared" si="22"/>
        <v>32.146186494828619</v>
      </c>
      <c r="AE253" s="415">
        <f t="shared" si="22"/>
        <v>31.452382093538233</v>
      </c>
      <c r="AF253" s="379"/>
      <c r="AG253" s="451">
        <f t="shared" si="23"/>
        <v>-53.012217191487736</v>
      </c>
      <c r="AH253" s="378">
        <f t="shared" si="23"/>
        <v>4.5876144016493301</v>
      </c>
      <c r="AI253" s="415">
        <f t="shared" si="23"/>
        <v>4.5876144016493301</v>
      </c>
      <c r="AJ253" s="379"/>
      <c r="AK253" s="451">
        <f t="shared" si="24"/>
        <v>189.43286321872182</v>
      </c>
      <c r="AL253" s="378">
        <f t="shared" si="24"/>
        <v>201.73337607600317</v>
      </c>
      <c r="AM253" s="415">
        <f t="shared" si="24"/>
        <v>179.94881095022205</v>
      </c>
      <c r="AN253" s="379"/>
      <c r="AO253" s="455">
        <f t="shared" si="25"/>
        <v>558.52247802240356</v>
      </c>
      <c r="AP253" s="380">
        <f t="shared" si="25"/>
        <v>772.91609626855245</v>
      </c>
      <c r="AQ253" s="420">
        <f t="shared" si="25"/>
        <v>700.6746606201458</v>
      </c>
    </row>
    <row r="254" spans="1:43" s="10" customFormat="1" ht="14.4" x14ac:dyDescent="0.3">
      <c r="A254" s="251">
        <v>781</v>
      </c>
      <c r="B254" s="349" t="s">
        <v>253</v>
      </c>
      <c r="C254" s="360">
        <v>3584</v>
      </c>
      <c r="D254" s="350"/>
      <c r="E254" s="427">
        <v>12824.077416198794</v>
      </c>
      <c r="F254" s="370">
        <v>190726.49935807928</v>
      </c>
      <c r="G254" s="409">
        <v>102779.15022020489</v>
      </c>
      <c r="H254" s="360"/>
      <c r="I254" s="432">
        <v>1248489.7691305799</v>
      </c>
      <c r="J254" s="370">
        <v>2113482.4306255062</v>
      </c>
      <c r="K254" s="409">
        <v>2110977.7656052406</v>
      </c>
      <c r="L254" s="371"/>
      <c r="M254" s="432">
        <v>1306112.8193550841</v>
      </c>
      <c r="N254" s="370">
        <v>1902212.9256388219</v>
      </c>
      <c r="O254" s="409">
        <v>1902212.9256388219</v>
      </c>
      <c r="P254" s="371"/>
      <c r="Q254" s="436">
        <v>757256.4551293907</v>
      </c>
      <c r="R254" s="370">
        <v>823257.94638545997</v>
      </c>
      <c r="S254" s="409">
        <v>749991.918327027</v>
      </c>
      <c r="T254" s="371"/>
      <c r="U254" s="439">
        <v>3324683.1210312536</v>
      </c>
      <c r="V254" s="370">
        <v>5029679.802007868</v>
      </c>
      <c r="W254" s="409">
        <v>4865961.7597912941</v>
      </c>
      <c r="X254" s="333"/>
      <c r="Y254" s="444">
        <f t="shared" si="21"/>
        <v>3.5781466005018956</v>
      </c>
      <c r="Z254" s="378">
        <f t="shared" si="21"/>
        <v>53.2160991512498</v>
      </c>
      <c r="AA254" s="415">
        <f t="shared" si="21"/>
        <v>28.677218253405382</v>
      </c>
      <c r="AB254" s="379"/>
      <c r="AC254" s="451">
        <f t="shared" si="22"/>
        <v>348.35094004759486</v>
      </c>
      <c r="AD254" s="378">
        <f t="shared" si="22"/>
        <v>589.69933890220602</v>
      </c>
      <c r="AE254" s="415">
        <f t="shared" si="22"/>
        <v>589.00049263539074</v>
      </c>
      <c r="AF254" s="379"/>
      <c r="AG254" s="451">
        <f t="shared" si="23"/>
        <v>364.42880004327122</v>
      </c>
      <c r="AH254" s="378">
        <f t="shared" si="23"/>
        <v>530.75137434118915</v>
      </c>
      <c r="AI254" s="415">
        <f t="shared" si="23"/>
        <v>530.75137434118915</v>
      </c>
      <c r="AJ254" s="379"/>
      <c r="AK254" s="451">
        <f t="shared" si="24"/>
        <v>211.28807341779876</v>
      </c>
      <c r="AL254" s="378">
        <f t="shared" si="24"/>
        <v>229.7036680763002</v>
      </c>
      <c r="AM254" s="415">
        <f t="shared" si="24"/>
        <v>209.26113792606779</v>
      </c>
      <c r="AN254" s="379"/>
      <c r="AO254" s="455">
        <f t="shared" si="25"/>
        <v>927.64596010916671</v>
      </c>
      <c r="AP254" s="380">
        <f t="shared" si="25"/>
        <v>1403.3704804709453</v>
      </c>
      <c r="AQ254" s="420">
        <f t="shared" si="25"/>
        <v>1357.690223156053</v>
      </c>
    </row>
    <row r="255" spans="1:43" s="10" customFormat="1" ht="14.4" x14ac:dyDescent="0.3">
      <c r="A255" s="251">
        <v>783</v>
      </c>
      <c r="B255" s="349" t="s">
        <v>254</v>
      </c>
      <c r="C255" s="360">
        <v>6588</v>
      </c>
      <c r="D255" s="350"/>
      <c r="E255" s="427">
        <v>1777853.390117137</v>
      </c>
      <c r="F255" s="370">
        <v>1935886.494950504</v>
      </c>
      <c r="G255" s="409">
        <v>1825610.6242032973</v>
      </c>
      <c r="H255" s="360"/>
      <c r="I255" s="432">
        <v>321640.53871847037</v>
      </c>
      <c r="J255" s="370">
        <v>-560759.05795736983</v>
      </c>
      <c r="K255" s="409">
        <v>-565343.47099088237</v>
      </c>
      <c r="L255" s="371"/>
      <c r="M255" s="432">
        <v>197928.02868102744</v>
      </c>
      <c r="N255" s="370">
        <v>-386278.98758618417</v>
      </c>
      <c r="O255" s="409">
        <v>-386278.98758618417</v>
      </c>
      <c r="P255" s="371"/>
      <c r="Q255" s="436">
        <v>1191814.8621438243</v>
      </c>
      <c r="R255" s="370">
        <v>1246404.3205248066</v>
      </c>
      <c r="S255" s="409">
        <v>1123664.4375853157</v>
      </c>
      <c r="T255" s="371"/>
      <c r="U255" s="439">
        <v>3489236.8196604587</v>
      </c>
      <c r="V255" s="370">
        <v>2235252.7699317569</v>
      </c>
      <c r="W255" s="409">
        <v>1997652.6032115465</v>
      </c>
      <c r="X255" s="333"/>
      <c r="Y255" s="444">
        <f t="shared" si="21"/>
        <v>269.86238465651746</v>
      </c>
      <c r="Z255" s="378">
        <f t="shared" si="21"/>
        <v>293.85040906959682</v>
      </c>
      <c r="AA255" s="415">
        <f t="shared" si="21"/>
        <v>277.11150944190911</v>
      </c>
      <c r="AB255" s="379"/>
      <c r="AC255" s="451">
        <f t="shared" si="22"/>
        <v>48.822182562002183</v>
      </c>
      <c r="AD255" s="378">
        <f t="shared" si="22"/>
        <v>-85.118254091889781</v>
      </c>
      <c r="AE255" s="415">
        <f t="shared" si="22"/>
        <v>-85.81412735137863</v>
      </c>
      <c r="AF255" s="379"/>
      <c r="AG255" s="451">
        <f t="shared" si="23"/>
        <v>30.043720200520255</v>
      </c>
      <c r="AH255" s="378">
        <f t="shared" si="23"/>
        <v>-58.63372610597817</v>
      </c>
      <c r="AI255" s="415">
        <f t="shared" si="23"/>
        <v>-58.63372610597817</v>
      </c>
      <c r="AJ255" s="379"/>
      <c r="AK255" s="451">
        <f t="shared" si="24"/>
        <v>180.90693110865578</v>
      </c>
      <c r="AL255" s="378">
        <f t="shared" si="24"/>
        <v>189.19312697705018</v>
      </c>
      <c r="AM255" s="415">
        <f t="shared" si="24"/>
        <v>170.56230078708495</v>
      </c>
      <c r="AN255" s="379"/>
      <c r="AO255" s="455">
        <f t="shared" si="25"/>
        <v>529.63521852769566</v>
      </c>
      <c r="AP255" s="380">
        <f t="shared" si="25"/>
        <v>339.29155584877913</v>
      </c>
      <c r="AQ255" s="420">
        <f t="shared" si="25"/>
        <v>303.2259567716373</v>
      </c>
    </row>
    <row r="256" spans="1:43" s="10" customFormat="1" ht="14.4" x14ac:dyDescent="0.3">
      <c r="A256" s="251">
        <v>785</v>
      </c>
      <c r="B256" s="349" t="s">
        <v>255</v>
      </c>
      <c r="C256" s="360">
        <v>2673</v>
      </c>
      <c r="D256" s="350"/>
      <c r="E256" s="427">
        <v>2149157.9135547807</v>
      </c>
      <c r="F256" s="370">
        <v>2303321.1477891966</v>
      </c>
      <c r="G256" s="409">
        <v>2469014.8403066061</v>
      </c>
      <c r="H256" s="360"/>
      <c r="I256" s="432">
        <v>600980.02634213038</v>
      </c>
      <c r="J256" s="370">
        <v>861215.95556227607</v>
      </c>
      <c r="K256" s="409">
        <v>859327.97204245604</v>
      </c>
      <c r="L256" s="371"/>
      <c r="M256" s="432">
        <v>523216.70295990806</v>
      </c>
      <c r="N256" s="370">
        <v>710400.39863584773</v>
      </c>
      <c r="O256" s="409">
        <v>710400.39863584773</v>
      </c>
      <c r="P256" s="371"/>
      <c r="Q256" s="436">
        <v>567260.07230736944</v>
      </c>
      <c r="R256" s="370">
        <v>610742.03892607358</v>
      </c>
      <c r="S256" s="409">
        <v>546359.26714533428</v>
      </c>
      <c r="T256" s="371"/>
      <c r="U256" s="439">
        <v>3840614.7151641883</v>
      </c>
      <c r="V256" s="370">
        <v>4485679.5409133937</v>
      </c>
      <c r="W256" s="409">
        <v>4585102.4781302437</v>
      </c>
      <c r="X256" s="333"/>
      <c r="Y256" s="444">
        <f t="shared" si="21"/>
        <v>804.02465901787525</v>
      </c>
      <c r="Z256" s="378">
        <f t="shared" si="21"/>
        <v>861.69889554403164</v>
      </c>
      <c r="AA256" s="415">
        <f t="shared" si="21"/>
        <v>923.68680894373597</v>
      </c>
      <c r="AB256" s="379"/>
      <c r="AC256" s="451">
        <f t="shared" si="22"/>
        <v>224.83353024396948</v>
      </c>
      <c r="AD256" s="378">
        <f t="shared" si="22"/>
        <v>322.19078023280065</v>
      </c>
      <c r="AE256" s="415">
        <f t="shared" si="22"/>
        <v>321.48446391412494</v>
      </c>
      <c r="AF256" s="379"/>
      <c r="AG256" s="451">
        <f t="shared" si="23"/>
        <v>195.74137783760122</v>
      </c>
      <c r="AH256" s="378">
        <f t="shared" si="23"/>
        <v>265.7689482363815</v>
      </c>
      <c r="AI256" s="415">
        <f t="shared" si="23"/>
        <v>265.7689482363815</v>
      </c>
      <c r="AJ256" s="379"/>
      <c r="AK256" s="451">
        <f t="shared" si="24"/>
        <v>212.21850815838738</v>
      </c>
      <c r="AL256" s="378">
        <f t="shared" si="24"/>
        <v>228.48561127051013</v>
      </c>
      <c r="AM256" s="415">
        <f t="shared" si="24"/>
        <v>204.39927689687028</v>
      </c>
      <c r="AN256" s="379"/>
      <c r="AO256" s="455">
        <f t="shared" si="25"/>
        <v>1436.8180752578332</v>
      </c>
      <c r="AP256" s="380">
        <f t="shared" si="25"/>
        <v>1678.1442352837239</v>
      </c>
      <c r="AQ256" s="420">
        <f t="shared" si="25"/>
        <v>1715.3394979911125</v>
      </c>
    </row>
    <row r="257" spans="1:43" s="10" customFormat="1" ht="14.4" x14ac:dyDescent="0.3">
      <c r="A257" s="251">
        <v>790</v>
      </c>
      <c r="B257" s="349" t="s">
        <v>256</v>
      </c>
      <c r="C257" s="360">
        <v>23998</v>
      </c>
      <c r="D257" s="350"/>
      <c r="E257" s="427">
        <v>12805015.76487801</v>
      </c>
      <c r="F257" s="370">
        <v>11885235.18119018</v>
      </c>
      <c r="G257" s="409">
        <v>12092297.552316798</v>
      </c>
      <c r="H257" s="360"/>
      <c r="I257" s="432">
        <v>3278098.8190262555</v>
      </c>
      <c r="J257" s="370">
        <v>3061621.1620635171</v>
      </c>
      <c r="K257" s="409">
        <v>3045030.0843803929</v>
      </c>
      <c r="L257" s="371"/>
      <c r="M257" s="432">
        <v>1922700.5173990726</v>
      </c>
      <c r="N257" s="370">
        <v>1988323.3886313897</v>
      </c>
      <c r="O257" s="409">
        <v>1988323.3886313897</v>
      </c>
      <c r="P257" s="371"/>
      <c r="Q257" s="436">
        <v>4277656.8112099078</v>
      </c>
      <c r="R257" s="370">
        <v>4477199.8612715825</v>
      </c>
      <c r="S257" s="409">
        <v>4032799.5766098872</v>
      </c>
      <c r="T257" s="371"/>
      <c r="U257" s="439">
        <v>22283471.912513249</v>
      </c>
      <c r="V257" s="370">
        <v>21412379.593156666</v>
      </c>
      <c r="W257" s="409">
        <v>21158450.601938467</v>
      </c>
      <c r="X257" s="333"/>
      <c r="Y257" s="444">
        <f t="shared" si="21"/>
        <v>533.58678910234232</v>
      </c>
      <c r="Z257" s="378">
        <f t="shared" si="21"/>
        <v>495.25940416660472</v>
      </c>
      <c r="AA257" s="415">
        <f t="shared" si="21"/>
        <v>503.88772199003239</v>
      </c>
      <c r="AB257" s="379"/>
      <c r="AC257" s="451">
        <f t="shared" si="22"/>
        <v>136.59883402892973</v>
      </c>
      <c r="AD257" s="378">
        <f t="shared" si="22"/>
        <v>127.57817993430774</v>
      </c>
      <c r="AE257" s="415">
        <f t="shared" si="22"/>
        <v>126.88682741813454</v>
      </c>
      <c r="AF257" s="379"/>
      <c r="AG257" s="451">
        <f t="shared" si="23"/>
        <v>80.119198158141202</v>
      </c>
      <c r="AH257" s="378">
        <f t="shared" si="23"/>
        <v>82.853712335669215</v>
      </c>
      <c r="AI257" s="415">
        <f t="shared" si="23"/>
        <v>82.853712335669215</v>
      </c>
      <c r="AJ257" s="379"/>
      <c r="AK257" s="451">
        <f t="shared" si="24"/>
        <v>178.2505546799695</v>
      </c>
      <c r="AL257" s="378">
        <f t="shared" si="24"/>
        <v>186.56554134809494</v>
      </c>
      <c r="AM257" s="415">
        <f t="shared" si="24"/>
        <v>168.04731963538157</v>
      </c>
      <c r="AN257" s="379"/>
      <c r="AO257" s="455">
        <f t="shared" si="25"/>
        <v>928.55537596938279</v>
      </c>
      <c r="AP257" s="380">
        <f t="shared" si="25"/>
        <v>892.25683778467646</v>
      </c>
      <c r="AQ257" s="420">
        <f t="shared" si="25"/>
        <v>881.67558137921776</v>
      </c>
    </row>
    <row r="258" spans="1:43" s="10" customFormat="1" ht="14.4" x14ac:dyDescent="0.3">
      <c r="A258" s="251">
        <v>791</v>
      </c>
      <c r="B258" s="349" t="s">
        <v>257</v>
      </c>
      <c r="C258" s="360">
        <v>5131</v>
      </c>
      <c r="D258" s="350"/>
      <c r="E258" s="427">
        <v>5717112.1603273731</v>
      </c>
      <c r="F258" s="370">
        <v>5492472.5269173849</v>
      </c>
      <c r="G258" s="409">
        <v>5701454.3387584398</v>
      </c>
      <c r="H258" s="360"/>
      <c r="I258" s="432">
        <v>1147261.1355685191</v>
      </c>
      <c r="J258" s="370">
        <v>1117523.0395661879</v>
      </c>
      <c r="K258" s="409">
        <v>1113934.0084176224</v>
      </c>
      <c r="L258" s="371"/>
      <c r="M258" s="432">
        <v>316944.30279168376</v>
      </c>
      <c r="N258" s="370">
        <v>301210.5924602708</v>
      </c>
      <c r="O258" s="409">
        <v>301210.5924602708</v>
      </c>
      <c r="P258" s="371"/>
      <c r="Q258" s="436">
        <v>1175372.8535280717</v>
      </c>
      <c r="R258" s="370">
        <v>1232425.6458343728</v>
      </c>
      <c r="S258" s="409">
        <v>1137247.8220956125</v>
      </c>
      <c r="T258" s="371"/>
      <c r="U258" s="439">
        <v>8356690.4522156473</v>
      </c>
      <c r="V258" s="370">
        <v>8143631.8047782164</v>
      </c>
      <c r="W258" s="409">
        <v>8253846.761731945</v>
      </c>
      <c r="X258" s="333"/>
      <c r="Y258" s="444">
        <f t="shared" si="21"/>
        <v>1114.2296161230506</v>
      </c>
      <c r="Z258" s="378">
        <f t="shared" si="21"/>
        <v>1070.4487481811314</v>
      </c>
      <c r="AA258" s="415">
        <f t="shared" si="21"/>
        <v>1111.1780040456908</v>
      </c>
      <c r="AB258" s="379"/>
      <c r="AC258" s="451">
        <f t="shared" si="22"/>
        <v>223.59406267170516</v>
      </c>
      <c r="AD258" s="378">
        <f t="shared" si="22"/>
        <v>217.79829264591461</v>
      </c>
      <c r="AE258" s="415">
        <f t="shared" si="22"/>
        <v>217.09881278846666</v>
      </c>
      <c r="AF258" s="379"/>
      <c r="AG258" s="451">
        <f t="shared" si="23"/>
        <v>61.770474135974226</v>
      </c>
      <c r="AH258" s="378">
        <f t="shared" si="23"/>
        <v>58.704071810616021</v>
      </c>
      <c r="AI258" s="415">
        <f t="shared" si="23"/>
        <v>58.704071810616021</v>
      </c>
      <c r="AJ258" s="379"/>
      <c r="AK258" s="451">
        <f t="shared" si="24"/>
        <v>229.07286172833204</v>
      </c>
      <c r="AL258" s="378">
        <f t="shared" si="24"/>
        <v>240.19209624524905</v>
      </c>
      <c r="AM258" s="415">
        <f t="shared" si="24"/>
        <v>221.64253012972375</v>
      </c>
      <c r="AN258" s="379"/>
      <c r="AO258" s="455">
        <f t="shared" si="25"/>
        <v>1628.667014659062</v>
      </c>
      <c r="AP258" s="380">
        <f t="shared" si="25"/>
        <v>1587.143208882911</v>
      </c>
      <c r="AQ258" s="420">
        <f t="shared" si="25"/>
        <v>1608.6234187744972</v>
      </c>
    </row>
    <row r="259" spans="1:43" s="10" customFormat="1" ht="14.4" x14ac:dyDescent="0.3">
      <c r="A259" s="251">
        <v>831</v>
      </c>
      <c r="B259" s="349" t="s">
        <v>258</v>
      </c>
      <c r="C259" s="360">
        <v>4595</v>
      </c>
      <c r="D259" s="350"/>
      <c r="E259" s="427">
        <v>2411600.7526938682</v>
      </c>
      <c r="F259" s="370">
        <v>2661507.2184182247</v>
      </c>
      <c r="G259" s="409">
        <v>2534681.9052712736</v>
      </c>
      <c r="H259" s="360"/>
      <c r="I259" s="432">
        <v>299823.68040519831</v>
      </c>
      <c r="J259" s="370">
        <v>-63937.530423623764</v>
      </c>
      <c r="K259" s="409">
        <v>-67129.926378949662</v>
      </c>
      <c r="L259" s="371"/>
      <c r="M259" s="432">
        <v>410581.82918630476</v>
      </c>
      <c r="N259" s="370">
        <v>174626.20751405062</v>
      </c>
      <c r="O259" s="409">
        <v>174626.20751405062</v>
      </c>
      <c r="P259" s="371"/>
      <c r="Q259" s="436">
        <v>664034.54499507183</v>
      </c>
      <c r="R259" s="370">
        <v>699494.13700689003</v>
      </c>
      <c r="S259" s="409">
        <v>623756.19952136558</v>
      </c>
      <c r="T259" s="371"/>
      <c r="U259" s="439">
        <v>3786040.8072804431</v>
      </c>
      <c r="V259" s="370">
        <v>3471690.0325155417</v>
      </c>
      <c r="W259" s="409">
        <v>3265934.38592774</v>
      </c>
      <c r="X259" s="333"/>
      <c r="Y259" s="444">
        <f t="shared" si="21"/>
        <v>524.83150221846972</v>
      </c>
      <c r="Z259" s="378">
        <f t="shared" si="21"/>
        <v>579.21811064596841</v>
      </c>
      <c r="AA259" s="415">
        <f t="shared" si="21"/>
        <v>551.61738961289961</v>
      </c>
      <c r="AB259" s="379"/>
      <c r="AC259" s="451">
        <f t="shared" si="22"/>
        <v>65.249984854232494</v>
      </c>
      <c r="AD259" s="378">
        <f t="shared" si="22"/>
        <v>-13.914587687404518</v>
      </c>
      <c r="AE259" s="415">
        <f t="shared" si="22"/>
        <v>-14.609341975832352</v>
      </c>
      <c r="AF259" s="379"/>
      <c r="AG259" s="451">
        <f t="shared" si="23"/>
        <v>89.354043348488517</v>
      </c>
      <c r="AH259" s="378">
        <f t="shared" si="23"/>
        <v>38.00352720653985</v>
      </c>
      <c r="AI259" s="415">
        <f t="shared" si="23"/>
        <v>38.00352720653985</v>
      </c>
      <c r="AJ259" s="379"/>
      <c r="AK259" s="451">
        <f t="shared" si="24"/>
        <v>144.51241457999387</v>
      </c>
      <c r="AL259" s="378">
        <f t="shared" si="24"/>
        <v>152.22940957712515</v>
      </c>
      <c r="AM259" s="415">
        <f t="shared" si="24"/>
        <v>135.74672459659752</v>
      </c>
      <c r="AN259" s="379"/>
      <c r="AO259" s="455">
        <f t="shared" si="25"/>
        <v>823.94794500118462</v>
      </c>
      <c r="AP259" s="380">
        <f t="shared" si="25"/>
        <v>755.53645974222889</v>
      </c>
      <c r="AQ259" s="420">
        <f t="shared" si="25"/>
        <v>710.75829944020461</v>
      </c>
    </row>
    <row r="260" spans="1:43" s="10" customFormat="1" ht="14.4" x14ac:dyDescent="0.3">
      <c r="A260" s="251">
        <v>832</v>
      </c>
      <c r="B260" s="349" t="s">
        <v>259</v>
      </c>
      <c r="C260" s="360">
        <v>3913</v>
      </c>
      <c r="D260" s="350"/>
      <c r="E260" s="427">
        <v>5101592.7399899773</v>
      </c>
      <c r="F260" s="370">
        <v>4888755.52110215</v>
      </c>
      <c r="G260" s="409">
        <v>5077699.8324663658</v>
      </c>
      <c r="H260" s="360"/>
      <c r="I260" s="432">
        <v>1686247.4493301946</v>
      </c>
      <c r="J260" s="370">
        <v>2451577.8244626662</v>
      </c>
      <c r="K260" s="409">
        <v>2448876.5663466211</v>
      </c>
      <c r="L260" s="371"/>
      <c r="M260" s="432">
        <v>1114186.5040817787</v>
      </c>
      <c r="N260" s="370">
        <v>1638434.9046417405</v>
      </c>
      <c r="O260" s="409">
        <v>1638434.9046417405</v>
      </c>
      <c r="P260" s="371"/>
      <c r="Q260" s="436">
        <v>753115.35448032897</v>
      </c>
      <c r="R260" s="370">
        <v>789162.12870105263</v>
      </c>
      <c r="S260" s="409">
        <v>717796.13893146021</v>
      </c>
      <c r="T260" s="371"/>
      <c r="U260" s="439">
        <v>8655142.0478822812</v>
      </c>
      <c r="V260" s="370">
        <v>9767930.3789076097</v>
      </c>
      <c r="W260" s="409">
        <v>9882807.4423861876</v>
      </c>
      <c r="X260" s="333"/>
      <c r="Y260" s="444">
        <f t="shared" si="21"/>
        <v>1303.7548530513614</v>
      </c>
      <c r="Z260" s="378">
        <f t="shared" si="21"/>
        <v>1249.3625149762713</v>
      </c>
      <c r="AA260" s="415">
        <f t="shared" si="21"/>
        <v>1297.6488199505152</v>
      </c>
      <c r="AB260" s="379"/>
      <c r="AC260" s="451">
        <f t="shared" si="22"/>
        <v>430.93469188095952</v>
      </c>
      <c r="AD260" s="378">
        <f t="shared" si="22"/>
        <v>626.52129426595093</v>
      </c>
      <c r="AE260" s="415">
        <f t="shared" si="22"/>
        <v>625.83096507708183</v>
      </c>
      <c r="AF260" s="379"/>
      <c r="AG260" s="451">
        <f t="shared" si="23"/>
        <v>284.73971481773032</v>
      </c>
      <c r="AH260" s="378">
        <f t="shared" si="23"/>
        <v>418.71579469505252</v>
      </c>
      <c r="AI260" s="415">
        <f t="shared" si="23"/>
        <v>418.71579469505252</v>
      </c>
      <c r="AJ260" s="379"/>
      <c r="AK260" s="451">
        <f t="shared" si="24"/>
        <v>192.46495131109864</v>
      </c>
      <c r="AL260" s="378">
        <f t="shared" si="24"/>
        <v>201.67700707923655</v>
      </c>
      <c r="AM260" s="415">
        <f t="shared" si="24"/>
        <v>183.43882926947617</v>
      </c>
      <c r="AN260" s="379"/>
      <c r="AO260" s="455">
        <f t="shared" si="25"/>
        <v>2211.8942110611501</v>
      </c>
      <c r="AP260" s="380">
        <f t="shared" si="25"/>
        <v>2496.2766110165117</v>
      </c>
      <c r="AQ260" s="420">
        <f t="shared" si="25"/>
        <v>2525.6344089921258</v>
      </c>
    </row>
    <row r="261" spans="1:43" s="10" customFormat="1" ht="14.4" x14ac:dyDescent="0.3">
      <c r="A261" s="251">
        <v>833</v>
      </c>
      <c r="B261" s="349" t="s">
        <v>260</v>
      </c>
      <c r="C261" s="360">
        <v>1677</v>
      </c>
      <c r="D261" s="350"/>
      <c r="E261" s="427">
        <v>642176.60421451926</v>
      </c>
      <c r="F261" s="370">
        <v>564418.62764164328</v>
      </c>
      <c r="G261" s="409">
        <v>478284.94393572025</v>
      </c>
      <c r="H261" s="360"/>
      <c r="I261" s="432">
        <v>511175.18887927657</v>
      </c>
      <c r="J261" s="370">
        <v>291798.98570766853</v>
      </c>
      <c r="K261" s="409">
        <v>290654.60695013055</v>
      </c>
      <c r="L261" s="371"/>
      <c r="M261" s="432">
        <v>643403.33240608778</v>
      </c>
      <c r="N261" s="370">
        <v>503192.19488755247</v>
      </c>
      <c r="O261" s="409">
        <v>503192.19488755247</v>
      </c>
      <c r="P261" s="371"/>
      <c r="Q261" s="436">
        <v>316893.24041587109</v>
      </c>
      <c r="R261" s="370">
        <v>327530.92059368151</v>
      </c>
      <c r="S261" s="409">
        <v>298491.86472559662</v>
      </c>
      <c r="T261" s="371"/>
      <c r="U261" s="439">
        <v>2113648.3659157548</v>
      </c>
      <c r="V261" s="370">
        <v>1686940.7288305459</v>
      </c>
      <c r="W261" s="409">
        <v>1570623.6104989997</v>
      </c>
      <c r="X261" s="333"/>
      <c r="Y261" s="444">
        <f t="shared" si="21"/>
        <v>382.93178545886656</v>
      </c>
      <c r="Z261" s="378">
        <f t="shared" si="21"/>
        <v>336.56447682864837</v>
      </c>
      <c r="AA261" s="415">
        <f t="shared" si="21"/>
        <v>285.20270956214682</v>
      </c>
      <c r="AB261" s="379"/>
      <c r="AC261" s="451">
        <f t="shared" si="22"/>
        <v>304.81525872348038</v>
      </c>
      <c r="AD261" s="378">
        <f t="shared" si="22"/>
        <v>174.00058778036288</v>
      </c>
      <c r="AE261" s="415">
        <f t="shared" si="22"/>
        <v>173.31819138350062</v>
      </c>
      <c r="AF261" s="379"/>
      <c r="AG261" s="451">
        <f t="shared" si="23"/>
        <v>383.66328706385673</v>
      </c>
      <c r="AH261" s="378">
        <f t="shared" si="23"/>
        <v>300.05497608083033</v>
      </c>
      <c r="AI261" s="415">
        <f t="shared" si="23"/>
        <v>300.05497608083033</v>
      </c>
      <c r="AJ261" s="379"/>
      <c r="AK261" s="451">
        <f t="shared" si="24"/>
        <v>188.96436518537334</v>
      </c>
      <c r="AL261" s="378">
        <f t="shared" si="24"/>
        <v>195.30764495747258</v>
      </c>
      <c r="AM261" s="415">
        <f t="shared" si="24"/>
        <v>177.99157109457164</v>
      </c>
      <c r="AN261" s="379"/>
      <c r="AO261" s="455">
        <f t="shared" si="25"/>
        <v>1260.3746964315771</v>
      </c>
      <c r="AP261" s="380">
        <f t="shared" si="25"/>
        <v>1005.9276856473142</v>
      </c>
      <c r="AQ261" s="420">
        <f t="shared" si="25"/>
        <v>936.56744812104932</v>
      </c>
    </row>
    <row r="262" spans="1:43" s="10" customFormat="1" ht="14.4" x14ac:dyDescent="0.3">
      <c r="A262" s="251">
        <v>834</v>
      </c>
      <c r="B262" s="349" t="s">
        <v>261</v>
      </c>
      <c r="C262" s="360">
        <v>5967</v>
      </c>
      <c r="D262" s="350"/>
      <c r="E262" s="427">
        <v>2770260.8475659145</v>
      </c>
      <c r="F262" s="370">
        <v>2342915.1916185729</v>
      </c>
      <c r="G262" s="409">
        <v>2752098.4774671555</v>
      </c>
      <c r="H262" s="360"/>
      <c r="I262" s="432">
        <v>1228827.6821820433</v>
      </c>
      <c r="J262" s="370">
        <v>1299549.4349611604</v>
      </c>
      <c r="K262" s="409">
        <v>1295399.5961393712</v>
      </c>
      <c r="L262" s="371"/>
      <c r="M262" s="432">
        <v>786595.51759243896</v>
      </c>
      <c r="N262" s="370">
        <v>881844.36921594886</v>
      </c>
      <c r="O262" s="409">
        <v>881844.36921594886</v>
      </c>
      <c r="P262" s="371"/>
      <c r="Q262" s="436">
        <v>1069003.6111133692</v>
      </c>
      <c r="R262" s="370">
        <v>1108945.7533001266</v>
      </c>
      <c r="S262" s="409">
        <v>1009876.0296218926</v>
      </c>
      <c r="T262" s="371"/>
      <c r="U262" s="439">
        <v>5854687.6584537663</v>
      </c>
      <c r="V262" s="370">
        <v>5633254.7490958087</v>
      </c>
      <c r="W262" s="409">
        <v>5939218.4724443676</v>
      </c>
      <c r="X262" s="333"/>
      <c r="Y262" s="444">
        <f t="shared" si="21"/>
        <v>464.26359101154929</v>
      </c>
      <c r="Z262" s="378">
        <f t="shared" si="21"/>
        <v>392.64541505255119</v>
      </c>
      <c r="AA262" s="415">
        <f t="shared" si="21"/>
        <v>461.21978841413699</v>
      </c>
      <c r="AB262" s="379"/>
      <c r="AC262" s="451">
        <f t="shared" si="22"/>
        <v>205.93726867471818</v>
      </c>
      <c r="AD262" s="378">
        <f t="shared" si="22"/>
        <v>217.78941427202287</v>
      </c>
      <c r="AE262" s="415">
        <f t="shared" si="22"/>
        <v>217.09394941165931</v>
      </c>
      <c r="AF262" s="379"/>
      <c r="AG262" s="451">
        <f t="shared" si="23"/>
        <v>131.82428650786642</v>
      </c>
      <c r="AH262" s="378">
        <f t="shared" si="23"/>
        <v>147.78688942784461</v>
      </c>
      <c r="AI262" s="415">
        <f t="shared" si="23"/>
        <v>147.78688942784461</v>
      </c>
      <c r="AJ262" s="379"/>
      <c r="AK262" s="451">
        <f t="shared" si="24"/>
        <v>179.15260786213662</v>
      </c>
      <c r="AL262" s="378">
        <f t="shared" si="24"/>
        <v>185.84644767892183</v>
      </c>
      <c r="AM262" s="415">
        <f t="shared" si="24"/>
        <v>169.24351091367399</v>
      </c>
      <c r="AN262" s="379"/>
      <c r="AO262" s="455">
        <f t="shared" si="25"/>
        <v>981.17775405627049</v>
      </c>
      <c r="AP262" s="380">
        <f t="shared" si="25"/>
        <v>944.0681664313405</v>
      </c>
      <c r="AQ262" s="420">
        <f t="shared" si="25"/>
        <v>995.34413816731478</v>
      </c>
    </row>
    <row r="263" spans="1:43" s="10" customFormat="1" ht="14.4" x14ac:dyDescent="0.3">
      <c r="A263" s="251">
        <v>837</v>
      </c>
      <c r="B263" s="349" t="s">
        <v>262</v>
      </c>
      <c r="C263" s="360">
        <v>244223</v>
      </c>
      <c r="D263" s="350"/>
      <c r="E263" s="427">
        <v>17031548.130672179</v>
      </c>
      <c r="F263" s="370">
        <v>32439458.14015764</v>
      </c>
      <c r="G263" s="409">
        <v>22511680.228166301</v>
      </c>
      <c r="H263" s="360"/>
      <c r="I263" s="432">
        <v>-52080224.427214928</v>
      </c>
      <c r="J263" s="370">
        <v>-83274813.199838474</v>
      </c>
      <c r="K263" s="409">
        <v>-83441061.289034054</v>
      </c>
      <c r="L263" s="371"/>
      <c r="M263" s="432">
        <v>-16714506.631136214</v>
      </c>
      <c r="N263" s="370">
        <v>-37589560.415374279</v>
      </c>
      <c r="O263" s="409">
        <v>-37589560.415374279</v>
      </c>
      <c r="P263" s="371"/>
      <c r="Q263" s="436">
        <v>34242573.536168225</v>
      </c>
      <c r="R263" s="370">
        <v>36958738.193531141</v>
      </c>
      <c r="S263" s="409">
        <v>32595326.549026832</v>
      </c>
      <c r="T263" s="371"/>
      <c r="U263" s="439">
        <v>-17520609.39151074</v>
      </c>
      <c r="V263" s="370">
        <v>-51466177.281523965</v>
      </c>
      <c r="W263" s="409">
        <v>-65923614.927215204</v>
      </c>
      <c r="X263" s="333"/>
      <c r="Y263" s="444">
        <f t="shared" si="21"/>
        <v>69.737691088358503</v>
      </c>
      <c r="Z263" s="378">
        <f t="shared" si="21"/>
        <v>132.82720358097984</v>
      </c>
      <c r="AA263" s="415">
        <f t="shared" si="21"/>
        <v>92.176741044726754</v>
      </c>
      <c r="AB263" s="379"/>
      <c r="AC263" s="451">
        <f t="shared" si="22"/>
        <v>-213.2486474542321</v>
      </c>
      <c r="AD263" s="378">
        <f t="shared" si="22"/>
        <v>-340.97858596380553</v>
      </c>
      <c r="AE263" s="415">
        <f t="shared" si="22"/>
        <v>-341.65930845593596</v>
      </c>
      <c r="AF263" s="379"/>
      <c r="AG263" s="451">
        <f t="shared" si="23"/>
        <v>-68.439527117168382</v>
      </c>
      <c r="AH263" s="378">
        <f t="shared" si="23"/>
        <v>-153.91490734031717</v>
      </c>
      <c r="AI263" s="415">
        <f t="shared" si="23"/>
        <v>-153.91490734031717</v>
      </c>
      <c r="AJ263" s="379"/>
      <c r="AK263" s="451">
        <f t="shared" si="24"/>
        <v>140.21027313630668</v>
      </c>
      <c r="AL263" s="378">
        <f t="shared" si="24"/>
        <v>151.33193103651638</v>
      </c>
      <c r="AM263" s="415">
        <f t="shared" si="24"/>
        <v>133.46542524261363</v>
      </c>
      <c r="AN263" s="379"/>
      <c r="AO263" s="455">
        <f t="shared" si="25"/>
        <v>-71.740210346735324</v>
      </c>
      <c r="AP263" s="380">
        <f t="shared" si="25"/>
        <v>-210.73435868662642</v>
      </c>
      <c r="AQ263" s="420">
        <f t="shared" si="25"/>
        <v>-269.93204950891277</v>
      </c>
    </row>
    <row r="264" spans="1:43" s="10" customFormat="1" ht="14.4" x14ac:dyDescent="0.3">
      <c r="A264" s="251">
        <v>844</v>
      </c>
      <c r="B264" s="349" t="s">
        <v>263</v>
      </c>
      <c r="C264" s="360">
        <v>1479</v>
      </c>
      <c r="D264" s="350"/>
      <c r="E264" s="427">
        <v>590890.84855640493</v>
      </c>
      <c r="F264" s="370">
        <v>620206.26658010855</v>
      </c>
      <c r="G264" s="409">
        <v>572707.26079207496</v>
      </c>
      <c r="H264" s="360"/>
      <c r="I264" s="432">
        <v>32456.154893632938</v>
      </c>
      <c r="J264" s="370">
        <v>160843.89825401115</v>
      </c>
      <c r="K264" s="409">
        <v>159807.12834889992</v>
      </c>
      <c r="L264" s="371"/>
      <c r="M264" s="432">
        <v>-119917.78270891006</v>
      </c>
      <c r="N264" s="370">
        <v>-22199.765779415433</v>
      </c>
      <c r="O264" s="409">
        <v>-22199.765779415433</v>
      </c>
      <c r="P264" s="371"/>
      <c r="Q264" s="436">
        <v>349272.74806604616</v>
      </c>
      <c r="R264" s="370">
        <v>367953.57718879869</v>
      </c>
      <c r="S264" s="409">
        <v>333557.11370724533</v>
      </c>
      <c r="T264" s="371"/>
      <c r="U264" s="439">
        <v>852701.96880717401</v>
      </c>
      <c r="V264" s="370">
        <v>1126803.9762435029</v>
      </c>
      <c r="W264" s="409">
        <v>1043871.7370688048</v>
      </c>
      <c r="X264" s="333"/>
      <c r="Y264" s="444">
        <f t="shared" si="21"/>
        <v>399.52051964598036</v>
      </c>
      <c r="Z264" s="378">
        <f t="shared" si="21"/>
        <v>419.34162716707812</v>
      </c>
      <c r="AA264" s="415">
        <f t="shared" si="21"/>
        <v>387.22600459234275</v>
      </c>
      <c r="AB264" s="379"/>
      <c r="AC264" s="451">
        <f t="shared" si="22"/>
        <v>21.944661861820784</v>
      </c>
      <c r="AD264" s="378">
        <f t="shared" si="22"/>
        <v>108.75179057066339</v>
      </c>
      <c r="AE264" s="415">
        <f t="shared" si="22"/>
        <v>108.05079672001347</v>
      </c>
      <c r="AF264" s="379"/>
      <c r="AG264" s="451">
        <f t="shared" si="23"/>
        <v>-81.080312852542306</v>
      </c>
      <c r="AH264" s="378">
        <f t="shared" si="23"/>
        <v>-15.009983623675073</v>
      </c>
      <c r="AI264" s="415">
        <f t="shared" si="23"/>
        <v>-15.009983623675073</v>
      </c>
      <c r="AJ264" s="379"/>
      <c r="AK264" s="451">
        <f t="shared" si="24"/>
        <v>236.15466400679253</v>
      </c>
      <c r="AL264" s="378">
        <f t="shared" si="24"/>
        <v>248.78538011413028</v>
      </c>
      <c r="AM264" s="415">
        <f t="shared" si="24"/>
        <v>225.52881251335046</v>
      </c>
      <c r="AN264" s="379"/>
      <c r="AO264" s="455">
        <f t="shared" si="25"/>
        <v>576.53953266205144</v>
      </c>
      <c r="AP264" s="380">
        <f t="shared" si="25"/>
        <v>761.8688142281967</v>
      </c>
      <c r="AQ264" s="420">
        <f t="shared" si="25"/>
        <v>705.79563020203159</v>
      </c>
    </row>
    <row r="265" spans="1:43" s="10" customFormat="1" ht="14.4" x14ac:dyDescent="0.3">
      <c r="A265" s="251">
        <v>845</v>
      </c>
      <c r="B265" s="349" t="s">
        <v>264</v>
      </c>
      <c r="C265" s="360">
        <v>2882</v>
      </c>
      <c r="D265" s="350"/>
      <c r="E265" s="427">
        <v>2972528.9697958296</v>
      </c>
      <c r="F265" s="370">
        <v>3405001.2521074289</v>
      </c>
      <c r="G265" s="409">
        <v>3238425.4446798135</v>
      </c>
      <c r="H265" s="360"/>
      <c r="I265" s="432">
        <v>264983.62117338402</v>
      </c>
      <c r="J265" s="370">
        <v>810833.14666474389</v>
      </c>
      <c r="K265" s="409">
        <v>808815.48068174301</v>
      </c>
      <c r="L265" s="371"/>
      <c r="M265" s="432">
        <v>98475.382616933959</v>
      </c>
      <c r="N265" s="370">
        <v>489510.83678008377</v>
      </c>
      <c r="O265" s="409">
        <v>489510.83678008377</v>
      </c>
      <c r="P265" s="371"/>
      <c r="Q265" s="436">
        <v>552497.85808962455</v>
      </c>
      <c r="R265" s="370">
        <v>572798.63372556679</v>
      </c>
      <c r="S265" s="409">
        <v>516241.25890114112</v>
      </c>
      <c r="T265" s="371"/>
      <c r="U265" s="439">
        <v>3888485.8316757721</v>
      </c>
      <c r="V265" s="370">
        <v>5278143.8692778237</v>
      </c>
      <c r="W265" s="409">
        <v>5052993.021042781</v>
      </c>
      <c r="X265" s="333"/>
      <c r="Y265" s="444">
        <f t="shared" si="21"/>
        <v>1031.4118562789138</v>
      </c>
      <c r="Z265" s="378">
        <f t="shared" si="21"/>
        <v>1181.471635012987</v>
      </c>
      <c r="AA265" s="415">
        <f t="shared" si="21"/>
        <v>1123.6729509645431</v>
      </c>
      <c r="AB265" s="379"/>
      <c r="AC265" s="451">
        <f t="shared" si="22"/>
        <v>91.944351552180436</v>
      </c>
      <c r="AD265" s="378">
        <f t="shared" si="22"/>
        <v>281.34390932156276</v>
      </c>
      <c r="AE265" s="415">
        <f t="shared" si="22"/>
        <v>280.64381703044518</v>
      </c>
      <c r="AF265" s="379"/>
      <c r="AG265" s="451">
        <f t="shared" si="23"/>
        <v>34.169112635993741</v>
      </c>
      <c r="AH265" s="378">
        <f t="shared" si="23"/>
        <v>169.85108840391527</v>
      </c>
      <c r="AI265" s="415">
        <f t="shared" si="23"/>
        <v>169.85108840391527</v>
      </c>
      <c r="AJ265" s="379"/>
      <c r="AK265" s="451">
        <f t="shared" si="24"/>
        <v>191.70640461125072</v>
      </c>
      <c r="AL265" s="378">
        <f t="shared" si="24"/>
        <v>198.75039338152908</v>
      </c>
      <c r="AM265" s="415">
        <f t="shared" si="24"/>
        <v>179.12604403231822</v>
      </c>
      <c r="AN265" s="379"/>
      <c r="AO265" s="455">
        <f t="shared" si="25"/>
        <v>1349.2317250783387</v>
      </c>
      <c r="AP265" s="380">
        <f t="shared" si="25"/>
        <v>1831.4170261199943</v>
      </c>
      <c r="AQ265" s="420">
        <f t="shared" si="25"/>
        <v>1753.2939004312218</v>
      </c>
    </row>
    <row r="266" spans="1:43" s="10" customFormat="1" ht="14.4" x14ac:dyDescent="0.3">
      <c r="A266" s="251">
        <v>846</v>
      </c>
      <c r="B266" s="349" t="s">
        <v>265</v>
      </c>
      <c r="C266" s="360">
        <v>4952</v>
      </c>
      <c r="D266" s="350"/>
      <c r="E266" s="427">
        <v>3633985.510018053</v>
      </c>
      <c r="F266" s="370">
        <v>3724067.1102418592</v>
      </c>
      <c r="G266" s="409">
        <v>3456795.4372946755</v>
      </c>
      <c r="H266" s="360"/>
      <c r="I266" s="432">
        <v>1862295.3953796236</v>
      </c>
      <c r="J266" s="370">
        <v>308724.43238814268</v>
      </c>
      <c r="K266" s="409">
        <v>305279.56950981566</v>
      </c>
      <c r="L266" s="371"/>
      <c r="M266" s="432">
        <v>798628.76218654879</v>
      </c>
      <c r="N266" s="370">
        <v>-225278.85256536084</v>
      </c>
      <c r="O266" s="409">
        <v>-225278.85256536084</v>
      </c>
      <c r="P266" s="371"/>
      <c r="Q266" s="436">
        <v>1092893.9414086596</v>
      </c>
      <c r="R266" s="370">
        <v>1155157.235550384</v>
      </c>
      <c r="S266" s="409">
        <v>1043020.8051574999</v>
      </c>
      <c r="T266" s="371"/>
      <c r="U266" s="439">
        <v>7387803.6089928849</v>
      </c>
      <c r="V266" s="370">
        <v>4962669.9256150248</v>
      </c>
      <c r="W266" s="409">
        <v>4579816.9593966305</v>
      </c>
      <c r="X266" s="333"/>
      <c r="Y266" s="444">
        <f t="shared" si="21"/>
        <v>733.84198506018845</v>
      </c>
      <c r="Z266" s="378">
        <f t="shared" si="21"/>
        <v>752.03293825562582</v>
      </c>
      <c r="AA266" s="415">
        <f t="shared" si="21"/>
        <v>698.06046795126724</v>
      </c>
      <c r="AB266" s="379"/>
      <c r="AC266" s="451">
        <f t="shared" si="22"/>
        <v>376.06934478586908</v>
      </c>
      <c r="AD266" s="378">
        <f t="shared" si="22"/>
        <v>62.343382953986811</v>
      </c>
      <c r="AE266" s="415">
        <f t="shared" si="22"/>
        <v>61.647732130415115</v>
      </c>
      <c r="AF266" s="379"/>
      <c r="AG266" s="451">
        <f t="shared" si="23"/>
        <v>161.27398267095089</v>
      </c>
      <c r="AH266" s="378">
        <f t="shared" si="23"/>
        <v>-45.492498498659295</v>
      </c>
      <c r="AI266" s="415">
        <f t="shared" si="23"/>
        <v>-45.492498498659295</v>
      </c>
      <c r="AJ266" s="379"/>
      <c r="AK266" s="451">
        <f t="shared" si="24"/>
        <v>220.69748412937389</v>
      </c>
      <c r="AL266" s="378">
        <f t="shared" si="24"/>
        <v>233.27084724361552</v>
      </c>
      <c r="AM266" s="415">
        <f t="shared" si="24"/>
        <v>210.62617228544019</v>
      </c>
      <c r="AN266" s="379"/>
      <c r="AO266" s="455">
        <f t="shared" si="25"/>
        <v>1491.8827966463823</v>
      </c>
      <c r="AP266" s="380">
        <f t="shared" si="25"/>
        <v>1002.1546699545688</v>
      </c>
      <c r="AQ266" s="420">
        <f t="shared" si="25"/>
        <v>924.84187386846338</v>
      </c>
    </row>
    <row r="267" spans="1:43" s="10" customFormat="1" ht="14.4" x14ac:dyDescent="0.3">
      <c r="A267" s="251">
        <v>848</v>
      </c>
      <c r="B267" s="349" t="s">
        <v>266</v>
      </c>
      <c r="C267" s="360">
        <v>4241</v>
      </c>
      <c r="D267" s="350"/>
      <c r="E267" s="427">
        <v>3560724.3288991549</v>
      </c>
      <c r="F267" s="370">
        <v>3332639.6207195241</v>
      </c>
      <c r="G267" s="409">
        <v>3346843.3963261107</v>
      </c>
      <c r="H267" s="360"/>
      <c r="I267" s="432">
        <v>568124.55437067663</v>
      </c>
      <c r="J267" s="370">
        <v>443379.31556970847</v>
      </c>
      <c r="K267" s="409">
        <v>440408.34552226064</v>
      </c>
      <c r="L267" s="371"/>
      <c r="M267" s="432">
        <v>576729.73097316187</v>
      </c>
      <c r="N267" s="370">
        <v>504418.69520533021</v>
      </c>
      <c r="O267" s="409">
        <v>504418.69520533021</v>
      </c>
      <c r="P267" s="371"/>
      <c r="Q267" s="436">
        <v>923006.93682878488</v>
      </c>
      <c r="R267" s="370">
        <v>975662.60509299207</v>
      </c>
      <c r="S267" s="409">
        <v>884399.06388457492</v>
      </c>
      <c r="T267" s="371"/>
      <c r="U267" s="439">
        <v>5628585.5510717779</v>
      </c>
      <c r="V267" s="370">
        <v>5256100.2365875551</v>
      </c>
      <c r="W267" s="409">
        <v>5176069.5009382768</v>
      </c>
      <c r="X267" s="333"/>
      <c r="Y267" s="444">
        <f t="shared" ref="Y267:AA302" si="26">E267/$C267</f>
        <v>839.59545600074387</v>
      </c>
      <c r="Z267" s="378">
        <f t="shared" si="26"/>
        <v>785.81457692042534</v>
      </c>
      <c r="AA267" s="415">
        <f t="shared" si="26"/>
        <v>789.16373410188885</v>
      </c>
      <c r="AB267" s="379"/>
      <c r="AC267" s="451">
        <f t="shared" ref="AC267:AC302" si="27">I267/$C267</f>
        <v>133.96004583133143</v>
      </c>
      <c r="AD267" s="378">
        <f t="shared" ref="AD267:AD302" si="28">J267/$C267</f>
        <v>104.54593623430995</v>
      </c>
      <c r="AE267" s="415">
        <f t="shared" ref="AE267:AE302" si="29">K267/$C267</f>
        <v>103.84540097200204</v>
      </c>
      <c r="AF267" s="379"/>
      <c r="AG267" s="451">
        <f t="shared" ref="AG267:AG302" si="30">M267/$C267</f>
        <v>135.98909006676772</v>
      </c>
      <c r="AH267" s="378">
        <f t="shared" ref="AH267:AH302" si="31">N267/$C267</f>
        <v>118.93862183572983</v>
      </c>
      <c r="AI267" s="415">
        <f t="shared" ref="AI267:AI302" si="32">O267/$C267</f>
        <v>118.93862183572983</v>
      </c>
      <c r="AJ267" s="379"/>
      <c r="AK267" s="451">
        <f t="shared" ref="AK267:AK302" si="33">Q267/$C267</f>
        <v>217.638985340435</v>
      </c>
      <c r="AL267" s="378">
        <f t="shared" ref="AL267:AL302" si="34">R267/$C267</f>
        <v>230.05484675618771</v>
      </c>
      <c r="AM267" s="415">
        <f t="shared" ref="AM267:AM302" si="35">S267/$C267</f>
        <v>208.53550197702779</v>
      </c>
      <c r="AN267" s="379"/>
      <c r="AO267" s="455">
        <f t="shared" ref="AO267:AO302" si="36">U267/$C267</f>
        <v>1327.1835772392781</v>
      </c>
      <c r="AP267" s="380">
        <f t="shared" ref="AP267:AP302" si="37">V267/$C267</f>
        <v>1239.3539817466528</v>
      </c>
      <c r="AQ267" s="420">
        <f t="shared" ref="AQ267:AQ302" si="38">W267/$C267</f>
        <v>1220.4832588866486</v>
      </c>
    </row>
    <row r="268" spans="1:43" s="10" customFormat="1" ht="14.4" x14ac:dyDescent="0.3">
      <c r="A268" s="251">
        <v>849</v>
      </c>
      <c r="B268" s="349" t="s">
        <v>267</v>
      </c>
      <c r="C268" s="360">
        <v>2938</v>
      </c>
      <c r="D268" s="350"/>
      <c r="E268" s="427">
        <v>3270623.559234811</v>
      </c>
      <c r="F268" s="370">
        <v>3359344.8240197888</v>
      </c>
      <c r="G268" s="409">
        <v>3607678.086764954</v>
      </c>
      <c r="H268" s="360"/>
      <c r="I268" s="432">
        <v>571440.34936125285</v>
      </c>
      <c r="J268" s="370">
        <v>222808.4301923528</v>
      </c>
      <c r="K268" s="409">
        <v>220762.48239557305</v>
      </c>
      <c r="L268" s="371"/>
      <c r="M268" s="432">
        <v>101848.67149310854</v>
      </c>
      <c r="N268" s="370">
        <v>-123494.53598431741</v>
      </c>
      <c r="O268" s="409">
        <v>-123494.53598431741</v>
      </c>
      <c r="P268" s="371"/>
      <c r="Q268" s="436">
        <v>620862.88268393883</v>
      </c>
      <c r="R268" s="370">
        <v>666690.01769104833</v>
      </c>
      <c r="S268" s="409">
        <v>610649.86196528049</v>
      </c>
      <c r="T268" s="371"/>
      <c r="U268" s="439">
        <v>4564775.4627731107</v>
      </c>
      <c r="V268" s="370">
        <v>4125348.7359188721</v>
      </c>
      <c r="W268" s="409">
        <v>4315595.8951414898</v>
      </c>
      <c r="X268" s="333"/>
      <c r="Y268" s="444">
        <f t="shared" si="26"/>
        <v>1113.2142815639247</v>
      </c>
      <c r="Z268" s="378">
        <f t="shared" si="26"/>
        <v>1143.4121252620112</v>
      </c>
      <c r="AA268" s="415">
        <f t="shared" si="26"/>
        <v>1227.9367211589361</v>
      </c>
      <c r="AB268" s="379"/>
      <c r="AC268" s="451">
        <f t="shared" si="27"/>
        <v>194.49977854365312</v>
      </c>
      <c r="AD268" s="378">
        <f t="shared" si="28"/>
        <v>75.836769976975077</v>
      </c>
      <c r="AE268" s="415">
        <f t="shared" si="29"/>
        <v>75.140395641787975</v>
      </c>
      <c r="AF268" s="379"/>
      <c r="AG268" s="451">
        <f t="shared" si="30"/>
        <v>34.665987574237079</v>
      </c>
      <c r="AH268" s="378">
        <f t="shared" si="31"/>
        <v>-42.033538456200617</v>
      </c>
      <c r="AI268" s="415">
        <f t="shared" si="32"/>
        <v>-42.033538456200617</v>
      </c>
      <c r="AJ268" s="379"/>
      <c r="AK268" s="451">
        <f t="shared" si="33"/>
        <v>211.32160744858368</v>
      </c>
      <c r="AL268" s="378">
        <f t="shared" si="34"/>
        <v>226.91967926856648</v>
      </c>
      <c r="AM268" s="415">
        <f t="shared" si="35"/>
        <v>207.84542612841406</v>
      </c>
      <c r="AN268" s="379"/>
      <c r="AO268" s="455">
        <f t="shared" si="36"/>
        <v>1553.7016551303984</v>
      </c>
      <c r="AP268" s="380">
        <f t="shared" si="37"/>
        <v>1404.135036051352</v>
      </c>
      <c r="AQ268" s="420">
        <f t="shared" si="38"/>
        <v>1468.8890044729374</v>
      </c>
    </row>
    <row r="269" spans="1:43" s="10" customFormat="1" ht="14.4" x14ac:dyDescent="0.3">
      <c r="A269" s="251">
        <v>850</v>
      </c>
      <c r="B269" s="349" t="s">
        <v>268</v>
      </c>
      <c r="C269" s="360">
        <v>2387</v>
      </c>
      <c r="D269" s="350"/>
      <c r="E269" s="427">
        <v>2098091.6163431103</v>
      </c>
      <c r="F269" s="370">
        <v>2080686.0835755605</v>
      </c>
      <c r="G269" s="409">
        <v>2114924.4250866203</v>
      </c>
      <c r="H269" s="360"/>
      <c r="I269" s="432">
        <v>452798.20734385669</v>
      </c>
      <c r="J269" s="370">
        <v>455586.19988885307</v>
      </c>
      <c r="K269" s="409">
        <v>453929.98928195215</v>
      </c>
      <c r="L269" s="371"/>
      <c r="M269" s="432">
        <v>406017.78741767467</v>
      </c>
      <c r="N269" s="370">
        <v>414968.79097762977</v>
      </c>
      <c r="O269" s="409">
        <v>414968.79097762977</v>
      </c>
      <c r="P269" s="371"/>
      <c r="Q269" s="436">
        <v>413469.25957072881</v>
      </c>
      <c r="R269" s="370">
        <v>426095.2851266705</v>
      </c>
      <c r="S269" s="409">
        <v>382972.6919770143</v>
      </c>
      <c r="T269" s="371"/>
      <c r="U269" s="439">
        <v>3370376.870675371</v>
      </c>
      <c r="V269" s="370">
        <v>3377336.3595687142</v>
      </c>
      <c r="W269" s="409">
        <v>3366795.8973232168</v>
      </c>
      <c r="X269" s="333"/>
      <c r="Y269" s="444">
        <f t="shared" si="26"/>
        <v>878.96590546422715</v>
      </c>
      <c r="Z269" s="378">
        <f t="shared" si="26"/>
        <v>871.67410288041913</v>
      </c>
      <c r="AA269" s="415">
        <f t="shared" si="26"/>
        <v>886.01777339196497</v>
      </c>
      <c r="AB269" s="379"/>
      <c r="AC269" s="451">
        <f t="shared" si="27"/>
        <v>189.69342578293117</v>
      </c>
      <c r="AD269" s="378">
        <f t="shared" si="28"/>
        <v>190.86141595678805</v>
      </c>
      <c r="AE269" s="415">
        <f t="shared" si="29"/>
        <v>190.16756987094769</v>
      </c>
      <c r="AF269" s="379"/>
      <c r="AG269" s="451">
        <f t="shared" si="30"/>
        <v>170.09542832747158</v>
      </c>
      <c r="AH269" s="378">
        <f t="shared" si="31"/>
        <v>173.84532508488888</v>
      </c>
      <c r="AI269" s="415">
        <f t="shared" si="32"/>
        <v>173.84532508488888</v>
      </c>
      <c r="AJ269" s="379"/>
      <c r="AK269" s="451">
        <f t="shared" si="33"/>
        <v>173.21711754115157</v>
      </c>
      <c r="AL269" s="378">
        <f t="shared" si="34"/>
        <v>178.50661295629263</v>
      </c>
      <c r="AM269" s="415">
        <f t="shared" si="35"/>
        <v>160.44101046376804</v>
      </c>
      <c r="AN269" s="379"/>
      <c r="AO269" s="455">
        <f t="shared" si="36"/>
        <v>1411.9718771157818</v>
      </c>
      <c r="AP269" s="380">
        <f t="shared" si="37"/>
        <v>1414.8874568783888</v>
      </c>
      <c r="AQ269" s="420">
        <f t="shared" si="38"/>
        <v>1410.4716788115697</v>
      </c>
    </row>
    <row r="270" spans="1:43" s="10" customFormat="1" ht="14.4" x14ac:dyDescent="0.3">
      <c r="A270" s="251">
        <v>851</v>
      </c>
      <c r="B270" s="349" t="s">
        <v>269</v>
      </c>
      <c r="C270" s="360">
        <v>21333</v>
      </c>
      <c r="D270" s="350"/>
      <c r="E270" s="427">
        <v>13580227.207509467</v>
      </c>
      <c r="F270" s="370">
        <v>12428426.748852383</v>
      </c>
      <c r="G270" s="409">
        <v>12917778.249410458</v>
      </c>
      <c r="H270" s="360"/>
      <c r="I270" s="432">
        <v>-3093335.6213536244</v>
      </c>
      <c r="J270" s="370">
        <v>290212.82704014122</v>
      </c>
      <c r="K270" s="409">
        <v>275404.88322575466</v>
      </c>
      <c r="L270" s="371"/>
      <c r="M270" s="432">
        <v>-2353377.4286165251</v>
      </c>
      <c r="N270" s="370">
        <v>22754.123254854843</v>
      </c>
      <c r="O270" s="409">
        <v>22754.123254854843</v>
      </c>
      <c r="P270" s="371"/>
      <c r="Q270" s="436">
        <v>3163751.8188920165</v>
      </c>
      <c r="R270" s="370">
        <v>3346101.4962934619</v>
      </c>
      <c r="S270" s="409">
        <v>2988197.6985981995</v>
      </c>
      <c r="T270" s="371"/>
      <c r="U270" s="439">
        <v>11297265.976431334</v>
      </c>
      <c r="V270" s="370">
        <v>16087495.195440842</v>
      </c>
      <c r="W270" s="409">
        <v>16204134.954489265</v>
      </c>
      <c r="X270" s="333"/>
      <c r="Y270" s="444">
        <f t="shared" si="26"/>
        <v>636.58309696289632</v>
      </c>
      <c r="Z270" s="378">
        <f t="shared" si="26"/>
        <v>582.5916068463124</v>
      </c>
      <c r="AA270" s="415">
        <f t="shared" si="26"/>
        <v>605.53031685231599</v>
      </c>
      <c r="AB270" s="379"/>
      <c r="AC270" s="451">
        <f t="shared" si="27"/>
        <v>-145.0023729130279</v>
      </c>
      <c r="AD270" s="378">
        <f t="shared" si="28"/>
        <v>13.603938829050824</v>
      </c>
      <c r="AE270" s="415">
        <f t="shared" si="29"/>
        <v>12.909805616920014</v>
      </c>
      <c r="AF270" s="379"/>
      <c r="AG270" s="451">
        <f t="shared" si="30"/>
        <v>-110.31629065844115</v>
      </c>
      <c r="AH270" s="378">
        <f t="shared" si="31"/>
        <v>1.0666161934493434</v>
      </c>
      <c r="AI270" s="415">
        <f t="shared" si="32"/>
        <v>1.0666161934493434</v>
      </c>
      <c r="AJ270" s="379"/>
      <c r="AK270" s="451">
        <f t="shared" si="33"/>
        <v>148.30318374780933</v>
      </c>
      <c r="AL270" s="378">
        <f t="shared" si="34"/>
        <v>156.85095843498158</v>
      </c>
      <c r="AM270" s="415">
        <f t="shared" si="35"/>
        <v>140.07395577734962</v>
      </c>
      <c r="AN270" s="379"/>
      <c r="AO270" s="455">
        <f t="shared" si="36"/>
        <v>529.56761713923663</v>
      </c>
      <c r="AP270" s="380">
        <f t="shared" si="37"/>
        <v>754.11312030379418</v>
      </c>
      <c r="AQ270" s="420">
        <f t="shared" si="38"/>
        <v>759.5806944400349</v>
      </c>
    </row>
    <row r="271" spans="1:43" s="10" customFormat="1" ht="14.4" x14ac:dyDescent="0.3">
      <c r="A271" s="251">
        <v>853</v>
      </c>
      <c r="B271" s="349" t="s">
        <v>270</v>
      </c>
      <c r="C271" s="360">
        <v>195137</v>
      </c>
      <c r="D271" s="350"/>
      <c r="E271" s="427">
        <v>21393801.680839449</v>
      </c>
      <c r="F271" s="370">
        <v>23117055.94491075</v>
      </c>
      <c r="G271" s="409">
        <v>17827908.963051651</v>
      </c>
      <c r="H271" s="360"/>
      <c r="I271" s="432">
        <v>-14897571.48047613</v>
      </c>
      <c r="J271" s="370">
        <v>-54231821.724110626</v>
      </c>
      <c r="K271" s="409">
        <v>-54365912.701239355</v>
      </c>
      <c r="L271" s="371"/>
      <c r="M271" s="432">
        <v>3279958.0116260764</v>
      </c>
      <c r="N271" s="370">
        <v>-21874808.695937958</v>
      </c>
      <c r="O271" s="409">
        <v>-21874808.695937958</v>
      </c>
      <c r="P271" s="371"/>
      <c r="Q271" s="436">
        <v>29713621.747983109</v>
      </c>
      <c r="R271" s="370">
        <v>31709687.548705295</v>
      </c>
      <c r="S271" s="409">
        <v>28368133.356477469</v>
      </c>
      <c r="T271" s="371"/>
      <c r="U271" s="439">
        <v>39489809.959972501</v>
      </c>
      <c r="V271" s="370">
        <v>-21279886.926432543</v>
      </c>
      <c r="W271" s="409">
        <v>-30044679.077648193</v>
      </c>
      <c r="X271" s="333"/>
      <c r="Y271" s="444">
        <f t="shared" si="26"/>
        <v>109.63477803204646</v>
      </c>
      <c r="Z271" s="378">
        <f t="shared" si="26"/>
        <v>118.46577504476727</v>
      </c>
      <c r="AA271" s="415">
        <f t="shared" si="26"/>
        <v>91.360987219500402</v>
      </c>
      <c r="AB271" s="379"/>
      <c r="AC271" s="451">
        <f t="shared" si="27"/>
        <v>-76.344165793653332</v>
      </c>
      <c r="AD271" s="378">
        <f t="shared" si="28"/>
        <v>-277.91665201428037</v>
      </c>
      <c r="AE271" s="415">
        <f t="shared" si="29"/>
        <v>-278.60381527459862</v>
      </c>
      <c r="AF271" s="379"/>
      <c r="AG271" s="451">
        <f t="shared" si="30"/>
        <v>16.808488454911558</v>
      </c>
      <c r="AH271" s="378">
        <f t="shared" si="31"/>
        <v>-112.09974887355015</v>
      </c>
      <c r="AI271" s="415">
        <f t="shared" si="32"/>
        <v>-112.09974887355015</v>
      </c>
      <c r="AJ271" s="379"/>
      <c r="AK271" s="451">
        <f t="shared" si="33"/>
        <v>152.27056759088799</v>
      </c>
      <c r="AL271" s="378">
        <f t="shared" si="34"/>
        <v>162.49961590423803</v>
      </c>
      <c r="AM271" s="415">
        <f t="shared" si="35"/>
        <v>145.37547136871771</v>
      </c>
      <c r="AN271" s="379"/>
      <c r="AO271" s="455">
        <f t="shared" si="36"/>
        <v>202.36966828419264</v>
      </c>
      <c r="AP271" s="380">
        <f t="shared" si="37"/>
        <v>-109.05100993882525</v>
      </c>
      <c r="AQ271" s="420">
        <f t="shared" si="38"/>
        <v>-153.96710555993067</v>
      </c>
    </row>
    <row r="272" spans="1:43" s="10" customFormat="1" ht="14.4" x14ac:dyDescent="0.3">
      <c r="A272" s="251">
        <v>854</v>
      </c>
      <c r="B272" s="349" t="s">
        <v>271</v>
      </c>
      <c r="C272" s="360">
        <v>3296</v>
      </c>
      <c r="D272" s="350"/>
      <c r="E272" s="427">
        <v>2440031.4215066386</v>
      </c>
      <c r="F272" s="370">
        <v>2175052.3912591985</v>
      </c>
      <c r="G272" s="409">
        <v>2584963.2541766437</v>
      </c>
      <c r="H272" s="360"/>
      <c r="I272" s="432">
        <v>711492.36806556024</v>
      </c>
      <c r="J272" s="370">
        <v>1494159.1522441565</v>
      </c>
      <c r="K272" s="409">
        <v>1491880.0519337854</v>
      </c>
      <c r="L272" s="371"/>
      <c r="M272" s="432">
        <v>324962.2577487462</v>
      </c>
      <c r="N272" s="370">
        <v>847525.09871245676</v>
      </c>
      <c r="O272" s="409">
        <v>847525.09871245676</v>
      </c>
      <c r="P272" s="371"/>
      <c r="Q272" s="436">
        <v>657945.24813335587</v>
      </c>
      <c r="R272" s="370">
        <v>704408.63366918638</v>
      </c>
      <c r="S272" s="409">
        <v>632269.61351884715</v>
      </c>
      <c r="T272" s="371"/>
      <c r="U272" s="439">
        <v>4134431.2954543009</v>
      </c>
      <c r="V272" s="370">
        <v>5221145.2758849971</v>
      </c>
      <c r="W272" s="409">
        <v>5556638.0183417331</v>
      </c>
      <c r="X272" s="333"/>
      <c r="Y272" s="444">
        <f t="shared" si="26"/>
        <v>740.30079536002381</v>
      </c>
      <c r="Z272" s="378">
        <f t="shared" si="26"/>
        <v>659.90667210533934</v>
      </c>
      <c r="AA272" s="415">
        <f t="shared" si="26"/>
        <v>784.27283197106908</v>
      </c>
      <c r="AB272" s="379"/>
      <c r="AC272" s="451">
        <f t="shared" si="27"/>
        <v>215.86540293251221</v>
      </c>
      <c r="AD272" s="378">
        <f t="shared" si="28"/>
        <v>453.32498551096978</v>
      </c>
      <c r="AE272" s="415">
        <f t="shared" si="29"/>
        <v>452.63351090224074</v>
      </c>
      <c r="AF272" s="379"/>
      <c r="AG272" s="451">
        <f t="shared" si="30"/>
        <v>98.592918006294354</v>
      </c>
      <c r="AH272" s="378">
        <f t="shared" si="31"/>
        <v>257.13746926955605</v>
      </c>
      <c r="AI272" s="415">
        <f t="shared" si="32"/>
        <v>257.13746926955605</v>
      </c>
      <c r="AJ272" s="379"/>
      <c r="AK272" s="451">
        <f t="shared" si="33"/>
        <v>199.61931072007155</v>
      </c>
      <c r="AL272" s="378">
        <f t="shared" si="34"/>
        <v>213.71621167147646</v>
      </c>
      <c r="AM272" s="415">
        <f t="shared" si="35"/>
        <v>191.82937303363082</v>
      </c>
      <c r="AN272" s="379"/>
      <c r="AO272" s="455">
        <f t="shared" si="36"/>
        <v>1254.3784270189019</v>
      </c>
      <c r="AP272" s="380">
        <f t="shared" si="37"/>
        <v>1584.0853385573414</v>
      </c>
      <c r="AQ272" s="420">
        <f t="shared" si="38"/>
        <v>1685.8731851764967</v>
      </c>
    </row>
    <row r="273" spans="1:43" s="10" customFormat="1" ht="14.4" x14ac:dyDescent="0.3">
      <c r="A273" s="251">
        <v>857</v>
      </c>
      <c r="B273" s="349" t="s">
        <v>272</v>
      </c>
      <c r="C273" s="360">
        <v>2420</v>
      </c>
      <c r="D273" s="350"/>
      <c r="E273" s="427">
        <v>936033.66025984345</v>
      </c>
      <c r="F273" s="370">
        <v>734218.69148637226</v>
      </c>
      <c r="G273" s="409">
        <v>1045221.754326435</v>
      </c>
      <c r="H273" s="360"/>
      <c r="I273" s="432">
        <v>-1167025.4108434487</v>
      </c>
      <c r="J273" s="370">
        <v>-265699.15783044987</v>
      </c>
      <c r="K273" s="409">
        <v>-267377.442048105</v>
      </c>
      <c r="L273" s="371"/>
      <c r="M273" s="432">
        <v>-788546.30127169937</v>
      </c>
      <c r="N273" s="370">
        <v>-182423.53792861218</v>
      </c>
      <c r="O273" s="409">
        <v>-182423.53792861218</v>
      </c>
      <c r="P273" s="371"/>
      <c r="Q273" s="436">
        <v>521304.83961396804</v>
      </c>
      <c r="R273" s="370">
        <v>558778.82492932701</v>
      </c>
      <c r="S273" s="409">
        <v>495032.17256149882</v>
      </c>
      <c r="T273" s="371"/>
      <c r="U273" s="439">
        <v>-498233.21224133659</v>
      </c>
      <c r="V273" s="370">
        <v>844874.8206566372</v>
      </c>
      <c r="W273" s="409">
        <v>1090452.9469112167</v>
      </c>
      <c r="X273" s="333"/>
      <c r="Y273" s="444">
        <f t="shared" si="26"/>
        <v>386.79076870241465</v>
      </c>
      <c r="Z273" s="378">
        <f t="shared" si="26"/>
        <v>303.39615350676542</v>
      </c>
      <c r="AA273" s="415">
        <f t="shared" si="26"/>
        <v>431.90981583736988</v>
      </c>
      <c r="AB273" s="379"/>
      <c r="AC273" s="451">
        <f t="shared" si="27"/>
        <v>-482.24190530721023</v>
      </c>
      <c r="AD273" s="378">
        <f t="shared" si="28"/>
        <v>-109.79304042580573</v>
      </c>
      <c r="AE273" s="415">
        <f t="shared" si="29"/>
        <v>-110.48654630086983</v>
      </c>
      <c r="AF273" s="379"/>
      <c r="AG273" s="451">
        <f t="shared" si="30"/>
        <v>-325.84557903789232</v>
      </c>
      <c r="AH273" s="378">
        <f t="shared" si="31"/>
        <v>-75.381627243228166</v>
      </c>
      <c r="AI273" s="415">
        <f t="shared" si="32"/>
        <v>-75.381627243228166</v>
      </c>
      <c r="AJ273" s="379"/>
      <c r="AK273" s="451">
        <f t="shared" si="33"/>
        <v>215.41522298097854</v>
      </c>
      <c r="AL273" s="378">
        <f t="shared" si="34"/>
        <v>230.90034087988718</v>
      </c>
      <c r="AM273" s="415">
        <f t="shared" si="35"/>
        <v>204.55874899235488</v>
      </c>
      <c r="AN273" s="379"/>
      <c r="AO273" s="455">
        <f t="shared" si="36"/>
        <v>-205.88149266170933</v>
      </c>
      <c r="AP273" s="380">
        <f t="shared" si="37"/>
        <v>349.12182671761866</v>
      </c>
      <c r="AQ273" s="420">
        <f t="shared" si="38"/>
        <v>450.60039128562676</v>
      </c>
    </row>
    <row r="274" spans="1:43" s="10" customFormat="1" ht="14.4" x14ac:dyDescent="0.3">
      <c r="A274" s="251">
        <v>858</v>
      </c>
      <c r="B274" s="349" t="s">
        <v>273</v>
      </c>
      <c r="C274" s="360">
        <v>39718</v>
      </c>
      <c r="D274" s="350"/>
      <c r="E274" s="427">
        <v>19798025.369925641</v>
      </c>
      <c r="F274" s="370">
        <v>17567313.957579039</v>
      </c>
      <c r="G274" s="409">
        <v>18459972.073600478</v>
      </c>
      <c r="H274" s="360"/>
      <c r="I274" s="432">
        <v>2487034.7863207255</v>
      </c>
      <c r="J274" s="370">
        <v>-544773.90620854241</v>
      </c>
      <c r="K274" s="409">
        <v>-571526.43264229433</v>
      </c>
      <c r="L274" s="371"/>
      <c r="M274" s="432">
        <v>827785.34779093298</v>
      </c>
      <c r="N274" s="370">
        <v>-1096124.9838844822</v>
      </c>
      <c r="O274" s="409">
        <v>-1096124.9838844822</v>
      </c>
      <c r="P274" s="371"/>
      <c r="Q274" s="436">
        <v>4250408.2956955284</v>
      </c>
      <c r="R274" s="370">
        <v>4439915.2025948744</v>
      </c>
      <c r="S274" s="409">
        <v>3915992.4255098943</v>
      </c>
      <c r="T274" s="371"/>
      <c r="U274" s="439">
        <v>27363253.799732827</v>
      </c>
      <c r="V274" s="370">
        <v>20366330.270080891</v>
      </c>
      <c r="W274" s="409">
        <v>20708313.082583591</v>
      </c>
      <c r="X274" s="333"/>
      <c r="Y274" s="444">
        <f t="shared" si="26"/>
        <v>498.46481116686743</v>
      </c>
      <c r="Z274" s="378">
        <f t="shared" si="26"/>
        <v>442.30107149350516</v>
      </c>
      <c r="AA274" s="415">
        <f t="shared" si="26"/>
        <v>464.77597244575452</v>
      </c>
      <c r="AB274" s="379"/>
      <c r="AC274" s="451">
        <f t="shared" si="27"/>
        <v>62.617321776542759</v>
      </c>
      <c r="AD274" s="378">
        <f t="shared" si="28"/>
        <v>-13.716045777948095</v>
      </c>
      <c r="AE274" s="415">
        <f t="shared" si="29"/>
        <v>-14.389607549279781</v>
      </c>
      <c r="AF274" s="379"/>
      <c r="AG274" s="451">
        <f t="shared" si="30"/>
        <v>20.841566740292386</v>
      </c>
      <c r="AH274" s="378">
        <f t="shared" si="31"/>
        <v>-27.597688299624405</v>
      </c>
      <c r="AI274" s="415">
        <f t="shared" si="32"/>
        <v>-27.597688299624405</v>
      </c>
      <c r="AJ274" s="379"/>
      <c r="AK274" s="451">
        <f t="shared" si="33"/>
        <v>107.01466075068051</v>
      </c>
      <c r="AL274" s="378">
        <f t="shared" si="34"/>
        <v>111.78597116156087</v>
      </c>
      <c r="AM274" s="415">
        <f t="shared" si="35"/>
        <v>98.594904715995128</v>
      </c>
      <c r="AN274" s="379"/>
      <c r="AO274" s="455">
        <f t="shared" si="36"/>
        <v>688.93836043438307</v>
      </c>
      <c r="AP274" s="380">
        <f t="shared" si="37"/>
        <v>512.77330857749359</v>
      </c>
      <c r="AQ274" s="420">
        <f t="shared" si="38"/>
        <v>521.38358131284531</v>
      </c>
    </row>
    <row r="275" spans="1:43" s="10" customFormat="1" ht="14.4" x14ac:dyDescent="0.3">
      <c r="A275" s="251">
        <v>859</v>
      </c>
      <c r="B275" s="349" t="s">
        <v>274</v>
      </c>
      <c r="C275" s="360">
        <v>6593</v>
      </c>
      <c r="D275" s="350"/>
      <c r="E275" s="427">
        <v>14815899.683610659</v>
      </c>
      <c r="F275" s="370">
        <v>14726917.484050233</v>
      </c>
      <c r="G275" s="409">
        <v>14123051.234674707</v>
      </c>
      <c r="H275" s="360"/>
      <c r="I275" s="432">
        <v>-1591538.826485574</v>
      </c>
      <c r="J275" s="370">
        <v>-594955.45956826583</v>
      </c>
      <c r="K275" s="409">
        <v>-599510.2111873274</v>
      </c>
      <c r="L275" s="371"/>
      <c r="M275" s="432">
        <v>-1816796.2250790051</v>
      </c>
      <c r="N275" s="370">
        <v>-1149593.3220783402</v>
      </c>
      <c r="O275" s="409">
        <v>-1149593.3220783402</v>
      </c>
      <c r="P275" s="371"/>
      <c r="Q275" s="436">
        <v>961571.58535531384</v>
      </c>
      <c r="R275" s="370">
        <v>978405.78916358063</v>
      </c>
      <c r="S275" s="409">
        <v>880301.9002612629</v>
      </c>
      <c r="T275" s="371"/>
      <c r="U275" s="439">
        <v>12369136.217401393</v>
      </c>
      <c r="V275" s="370">
        <v>13960774.491567206</v>
      </c>
      <c r="W275" s="409">
        <v>13254249.601670302</v>
      </c>
      <c r="X275" s="333"/>
      <c r="Y275" s="444">
        <f t="shared" si="26"/>
        <v>2247.2166970439343</v>
      </c>
      <c r="Z275" s="378">
        <f t="shared" si="26"/>
        <v>2233.7202311618735</v>
      </c>
      <c r="AA275" s="415">
        <f t="shared" si="26"/>
        <v>2142.1282018314437</v>
      </c>
      <c r="AB275" s="379"/>
      <c r="AC275" s="451">
        <f t="shared" si="27"/>
        <v>-241.39827491059822</v>
      </c>
      <c r="AD275" s="378">
        <f t="shared" si="28"/>
        <v>-90.240476197219152</v>
      </c>
      <c r="AE275" s="415">
        <f t="shared" si="29"/>
        <v>-90.931322794983686</v>
      </c>
      <c r="AF275" s="379"/>
      <c r="AG275" s="451">
        <f t="shared" si="30"/>
        <v>-275.5644206095867</v>
      </c>
      <c r="AH275" s="378">
        <f t="shared" si="31"/>
        <v>-174.36573973583197</v>
      </c>
      <c r="AI275" s="415">
        <f t="shared" si="32"/>
        <v>-174.36573973583197</v>
      </c>
      <c r="AJ275" s="379"/>
      <c r="AK275" s="451">
        <f t="shared" si="33"/>
        <v>145.84735103220291</v>
      </c>
      <c r="AL275" s="378">
        <f t="shared" si="34"/>
        <v>148.40069606606713</v>
      </c>
      <c r="AM275" s="415">
        <f t="shared" si="35"/>
        <v>133.52068864875821</v>
      </c>
      <c r="AN275" s="379"/>
      <c r="AO275" s="455">
        <f t="shared" si="36"/>
        <v>1876.1013525559522</v>
      </c>
      <c r="AP275" s="380">
        <f t="shared" si="37"/>
        <v>2117.5147112948894</v>
      </c>
      <c r="AQ275" s="420">
        <f t="shared" si="38"/>
        <v>2010.351827949386</v>
      </c>
    </row>
    <row r="276" spans="1:43" s="10" customFormat="1" ht="14.4" x14ac:dyDescent="0.3">
      <c r="A276" s="251">
        <v>886</v>
      </c>
      <c r="B276" s="349" t="s">
        <v>275</v>
      </c>
      <c r="C276" s="360">
        <v>12669</v>
      </c>
      <c r="D276" s="350"/>
      <c r="E276" s="427">
        <v>7608735.3549945625</v>
      </c>
      <c r="F276" s="370">
        <v>6590431.1814805847</v>
      </c>
      <c r="G276" s="409">
        <v>6749815.0856096819</v>
      </c>
      <c r="H276" s="360"/>
      <c r="I276" s="432">
        <v>-534326.5675859456</v>
      </c>
      <c r="J276" s="370">
        <v>-1031833.4139986032</v>
      </c>
      <c r="K276" s="409">
        <v>-1040618.0212784379</v>
      </c>
      <c r="L276" s="371"/>
      <c r="M276" s="432">
        <v>-826780.32890435145</v>
      </c>
      <c r="N276" s="370">
        <v>-1069690.4819130097</v>
      </c>
      <c r="O276" s="409">
        <v>-1069690.4819130097</v>
      </c>
      <c r="P276" s="371"/>
      <c r="Q276" s="436">
        <v>1875511.8842307345</v>
      </c>
      <c r="R276" s="370">
        <v>1993962.3534404375</v>
      </c>
      <c r="S276" s="409">
        <v>1763436.4761825558</v>
      </c>
      <c r="T276" s="371"/>
      <c r="U276" s="439">
        <v>8123140.342735</v>
      </c>
      <c r="V276" s="370">
        <v>6482869.6390094105</v>
      </c>
      <c r="W276" s="409">
        <v>6402943.0586007899</v>
      </c>
      <c r="X276" s="333"/>
      <c r="Y276" s="444">
        <f t="shared" si="26"/>
        <v>600.5790003153021</v>
      </c>
      <c r="Z276" s="378">
        <f t="shared" si="26"/>
        <v>520.20137196942017</v>
      </c>
      <c r="AA276" s="415">
        <f t="shared" si="26"/>
        <v>532.7819942860275</v>
      </c>
      <c r="AB276" s="379"/>
      <c r="AC276" s="451">
        <f t="shared" si="27"/>
        <v>-42.175907142311594</v>
      </c>
      <c r="AD276" s="378">
        <f t="shared" si="28"/>
        <v>-81.445529560233894</v>
      </c>
      <c r="AE276" s="415">
        <f t="shared" si="29"/>
        <v>-82.138923457134581</v>
      </c>
      <c r="AF276" s="379"/>
      <c r="AG276" s="451">
        <f t="shared" si="30"/>
        <v>-65.260109630148506</v>
      </c>
      <c r="AH276" s="378">
        <f t="shared" si="31"/>
        <v>-84.433694996685588</v>
      </c>
      <c r="AI276" s="415">
        <f t="shared" si="32"/>
        <v>-84.433694996685588</v>
      </c>
      <c r="AJ276" s="379"/>
      <c r="AK276" s="451">
        <f t="shared" si="33"/>
        <v>148.03945727608607</v>
      </c>
      <c r="AL276" s="378">
        <f t="shared" si="34"/>
        <v>157.38908780806989</v>
      </c>
      <c r="AM276" s="415">
        <f t="shared" si="35"/>
        <v>139.19302835129494</v>
      </c>
      <c r="AN276" s="379"/>
      <c r="AO276" s="455">
        <f t="shared" si="36"/>
        <v>641.18244081892806</v>
      </c>
      <c r="AP276" s="380">
        <f t="shared" si="37"/>
        <v>511.7112352205707</v>
      </c>
      <c r="AQ276" s="420">
        <f t="shared" si="38"/>
        <v>505.40240418350226</v>
      </c>
    </row>
    <row r="277" spans="1:43" s="10" customFormat="1" ht="14.4" x14ac:dyDescent="0.3">
      <c r="A277" s="251">
        <v>887</v>
      </c>
      <c r="B277" s="349" t="s">
        <v>276</v>
      </c>
      <c r="C277" s="360">
        <v>4669</v>
      </c>
      <c r="D277" s="350"/>
      <c r="E277" s="427">
        <v>2632703.7611986478</v>
      </c>
      <c r="F277" s="370">
        <v>2259304.6168410582</v>
      </c>
      <c r="G277" s="409">
        <v>2410208.1438662284</v>
      </c>
      <c r="H277" s="360"/>
      <c r="I277" s="432">
        <v>-207635.47978009735</v>
      </c>
      <c r="J277" s="370">
        <v>-441015.7397033755</v>
      </c>
      <c r="K277" s="409">
        <v>-444219.17246407847</v>
      </c>
      <c r="L277" s="371"/>
      <c r="M277" s="432">
        <v>-57867.185681172916</v>
      </c>
      <c r="N277" s="370">
        <v>-204352.56188068396</v>
      </c>
      <c r="O277" s="409">
        <v>-204352.56188068396</v>
      </c>
      <c r="P277" s="371"/>
      <c r="Q277" s="436">
        <v>992860.20837447932</v>
      </c>
      <c r="R277" s="370">
        <v>1049050.1608241368</v>
      </c>
      <c r="S277" s="409">
        <v>939894.69158959296</v>
      </c>
      <c r="T277" s="371"/>
      <c r="U277" s="439">
        <v>3360061.3041118565</v>
      </c>
      <c r="V277" s="370">
        <v>2662986.4760811361</v>
      </c>
      <c r="W277" s="409">
        <v>2701531.1011110591</v>
      </c>
      <c r="X277" s="333"/>
      <c r="Y277" s="444">
        <f t="shared" si="26"/>
        <v>563.86887153537111</v>
      </c>
      <c r="Z277" s="378">
        <f t="shared" si="26"/>
        <v>483.89475623068284</v>
      </c>
      <c r="AA277" s="415">
        <f t="shared" si="26"/>
        <v>516.21506615254407</v>
      </c>
      <c r="AB277" s="379"/>
      <c r="AC277" s="451">
        <f t="shared" si="27"/>
        <v>-44.471081554957664</v>
      </c>
      <c r="AD277" s="378">
        <f t="shared" si="28"/>
        <v>-94.456144721219857</v>
      </c>
      <c r="AE277" s="415">
        <f t="shared" si="29"/>
        <v>-95.142251545101402</v>
      </c>
      <c r="AF277" s="379"/>
      <c r="AG277" s="451">
        <f t="shared" si="30"/>
        <v>-12.393914260264065</v>
      </c>
      <c r="AH277" s="378">
        <f t="shared" si="31"/>
        <v>-43.767950713361309</v>
      </c>
      <c r="AI277" s="415">
        <f t="shared" si="32"/>
        <v>-43.767950713361309</v>
      </c>
      <c r="AJ277" s="379"/>
      <c r="AK277" s="451">
        <f t="shared" si="33"/>
        <v>212.64943422027829</v>
      </c>
      <c r="AL277" s="378">
        <f t="shared" si="34"/>
        <v>224.68412097325697</v>
      </c>
      <c r="AM277" s="415">
        <f t="shared" si="35"/>
        <v>201.3053526642949</v>
      </c>
      <c r="AN277" s="379"/>
      <c r="AO277" s="455">
        <f t="shared" si="36"/>
        <v>719.65330994042756</v>
      </c>
      <c r="AP277" s="380">
        <f t="shared" si="37"/>
        <v>570.35478176935874</v>
      </c>
      <c r="AQ277" s="420">
        <f t="shared" si="38"/>
        <v>578.61021655837635</v>
      </c>
    </row>
    <row r="278" spans="1:43" s="10" customFormat="1" ht="14.4" x14ac:dyDescent="0.3">
      <c r="A278" s="251">
        <v>889</v>
      </c>
      <c r="B278" s="349" t="s">
        <v>277</v>
      </c>
      <c r="C278" s="360">
        <v>2568</v>
      </c>
      <c r="D278" s="350"/>
      <c r="E278" s="427">
        <v>2720236.5913556507</v>
      </c>
      <c r="F278" s="370">
        <v>3022476.7403454492</v>
      </c>
      <c r="G278" s="409">
        <v>3136435.8937698337</v>
      </c>
      <c r="H278" s="360"/>
      <c r="I278" s="432">
        <v>977582.7936448477</v>
      </c>
      <c r="J278" s="370">
        <v>835431.91439005733</v>
      </c>
      <c r="K278" s="409">
        <v>833625.32730989344</v>
      </c>
      <c r="L278" s="371"/>
      <c r="M278" s="432">
        <v>354238.36625619186</v>
      </c>
      <c r="N278" s="370">
        <v>260421.69017029938</v>
      </c>
      <c r="O278" s="409">
        <v>260421.69017029935</v>
      </c>
      <c r="P278" s="371"/>
      <c r="Q278" s="436">
        <v>528152.55897364928</v>
      </c>
      <c r="R278" s="370">
        <v>556045.73719851091</v>
      </c>
      <c r="S278" s="409">
        <v>496930.78090358223</v>
      </c>
      <c r="T278" s="371"/>
      <c r="U278" s="439">
        <v>4580210.3102303399</v>
      </c>
      <c r="V278" s="370">
        <v>4674376.0821043169</v>
      </c>
      <c r="W278" s="409">
        <v>4727413.6921536094</v>
      </c>
      <c r="X278" s="333"/>
      <c r="Y278" s="444">
        <f t="shared" si="26"/>
        <v>1059.2821617428547</v>
      </c>
      <c r="Z278" s="378">
        <f t="shared" si="26"/>
        <v>1176.9769238105332</v>
      </c>
      <c r="AA278" s="415">
        <f t="shared" si="26"/>
        <v>1221.3535411876298</v>
      </c>
      <c r="AB278" s="379"/>
      <c r="AC278" s="451">
        <f t="shared" si="27"/>
        <v>380.67865796138926</v>
      </c>
      <c r="AD278" s="378">
        <f t="shared" si="28"/>
        <v>325.32395420173572</v>
      </c>
      <c r="AE278" s="415">
        <f t="shared" si="29"/>
        <v>324.62045455992734</v>
      </c>
      <c r="AF278" s="379"/>
      <c r="AG278" s="451">
        <f t="shared" si="30"/>
        <v>137.94328904057315</v>
      </c>
      <c r="AH278" s="378">
        <f t="shared" si="31"/>
        <v>101.4103154868767</v>
      </c>
      <c r="AI278" s="415">
        <f t="shared" si="32"/>
        <v>101.4103154868767</v>
      </c>
      <c r="AJ278" s="379"/>
      <c r="AK278" s="451">
        <f t="shared" si="33"/>
        <v>205.66688433553321</v>
      </c>
      <c r="AL278" s="378">
        <f t="shared" si="34"/>
        <v>216.5287138623485</v>
      </c>
      <c r="AM278" s="415">
        <f t="shared" si="35"/>
        <v>193.50887106837314</v>
      </c>
      <c r="AN278" s="379"/>
      <c r="AO278" s="455">
        <f t="shared" si="36"/>
        <v>1783.5709930803505</v>
      </c>
      <c r="AP278" s="380">
        <f t="shared" si="37"/>
        <v>1820.239907361494</v>
      </c>
      <c r="AQ278" s="420">
        <f t="shared" si="38"/>
        <v>1840.8931823028074</v>
      </c>
    </row>
    <row r="279" spans="1:43" s="10" customFormat="1" ht="14.4" x14ac:dyDescent="0.3">
      <c r="A279" s="251">
        <v>890</v>
      </c>
      <c r="B279" s="349" t="s">
        <v>278</v>
      </c>
      <c r="C279" s="360">
        <v>1176</v>
      </c>
      <c r="D279" s="350"/>
      <c r="E279" s="427">
        <v>2349025.6709885863</v>
      </c>
      <c r="F279" s="370">
        <v>2430356.842171825</v>
      </c>
      <c r="G279" s="409">
        <v>2273263.4856603043</v>
      </c>
      <c r="H279" s="360"/>
      <c r="I279" s="432">
        <v>119504.00518397168</v>
      </c>
      <c r="J279" s="370">
        <v>530983.91643494344</v>
      </c>
      <c r="K279" s="409">
        <v>530143.04982527567</v>
      </c>
      <c r="L279" s="371"/>
      <c r="M279" s="432">
        <v>577443.83337277023</v>
      </c>
      <c r="N279" s="370">
        <v>855821.09492350847</v>
      </c>
      <c r="O279" s="409">
        <v>855821.09492350847</v>
      </c>
      <c r="P279" s="371"/>
      <c r="Q279" s="436">
        <v>225494.75833639322</v>
      </c>
      <c r="R279" s="370">
        <v>235380.9231360557</v>
      </c>
      <c r="S279" s="409">
        <v>217797.80037297774</v>
      </c>
      <c r="T279" s="371"/>
      <c r="U279" s="439">
        <v>3271468.2678817213</v>
      </c>
      <c r="V279" s="370">
        <v>4052542.776666333</v>
      </c>
      <c r="W279" s="409">
        <v>3877025.4307820662</v>
      </c>
      <c r="X279" s="333"/>
      <c r="Y279" s="444">
        <f t="shared" si="26"/>
        <v>1997.4708086637638</v>
      </c>
      <c r="Z279" s="378">
        <f t="shared" si="26"/>
        <v>2066.6299678331843</v>
      </c>
      <c r="AA279" s="415">
        <f t="shared" si="26"/>
        <v>1933.0471816839322</v>
      </c>
      <c r="AB279" s="379"/>
      <c r="AC279" s="451">
        <f t="shared" si="27"/>
        <v>101.6190520271868</v>
      </c>
      <c r="AD279" s="378">
        <f t="shared" si="28"/>
        <v>451.51693574399951</v>
      </c>
      <c r="AE279" s="415">
        <f t="shared" si="29"/>
        <v>450.80191311673099</v>
      </c>
      <c r="AF279" s="379"/>
      <c r="AG279" s="451">
        <f t="shared" si="30"/>
        <v>491.02366783398827</v>
      </c>
      <c r="AH279" s="378">
        <f t="shared" si="31"/>
        <v>727.73902629550037</v>
      </c>
      <c r="AI279" s="415">
        <f t="shared" si="32"/>
        <v>727.73902629550037</v>
      </c>
      <c r="AJ279" s="379"/>
      <c r="AK279" s="451">
        <f t="shared" si="33"/>
        <v>191.74724348332757</v>
      </c>
      <c r="AL279" s="378">
        <f t="shared" si="34"/>
        <v>200.153846204129</v>
      </c>
      <c r="AM279" s="415">
        <f t="shared" si="35"/>
        <v>185.20221120151169</v>
      </c>
      <c r="AN279" s="379"/>
      <c r="AO279" s="455">
        <f t="shared" si="36"/>
        <v>2781.8607720082664</v>
      </c>
      <c r="AP279" s="380">
        <f t="shared" si="37"/>
        <v>3446.0397760768137</v>
      </c>
      <c r="AQ279" s="420">
        <f t="shared" si="38"/>
        <v>3296.7903322976754</v>
      </c>
    </row>
    <row r="280" spans="1:43" s="10" customFormat="1" ht="14.4" x14ac:dyDescent="0.3">
      <c r="A280" s="251">
        <v>892</v>
      </c>
      <c r="B280" s="349" t="s">
        <v>279</v>
      </c>
      <c r="C280" s="360">
        <v>3634</v>
      </c>
      <c r="D280" s="350"/>
      <c r="E280" s="427">
        <v>5890688.3703332972</v>
      </c>
      <c r="F280" s="370">
        <v>5858665.1181619614</v>
      </c>
      <c r="G280" s="409">
        <v>5664475.3225866193</v>
      </c>
      <c r="H280" s="360"/>
      <c r="I280" s="432">
        <v>288722.43027402594</v>
      </c>
      <c r="J280" s="370">
        <v>-42454.261092297304</v>
      </c>
      <c r="K280" s="409">
        <v>-44969.273117603741</v>
      </c>
      <c r="L280" s="371"/>
      <c r="M280" s="432">
        <v>71417.300230313907</v>
      </c>
      <c r="N280" s="370">
        <v>-118582.09821790329</v>
      </c>
      <c r="O280" s="409">
        <v>-118582.09821790329</v>
      </c>
      <c r="P280" s="371"/>
      <c r="Q280" s="436">
        <v>584189.46558734821</v>
      </c>
      <c r="R280" s="370">
        <v>602338.7726032692</v>
      </c>
      <c r="S280" s="409">
        <v>537187.66242604097</v>
      </c>
      <c r="T280" s="371"/>
      <c r="U280" s="439">
        <v>6835017.5664249845</v>
      </c>
      <c r="V280" s="370">
        <v>6299967.5314550307</v>
      </c>
      <c r="W280" s="409">
        <v>6038111.6136771534</v>
      </c>
      <c r="X280" s="333"/>
      <c r="Y280" s="444">
        <f t="shared" si="26"/>
        <v>1620.992947257374</v>
      </c>
      <c r="Z280" s="378">
        <f t="shared" si="26"/>
        <v>1612.1808250308095</v>
      </c>
      <c r="AA280" s="415">
        <f t="shared" si="26"/>
        <v>1558.7438972445293</v>
      </c>
      <c r="AB280" s="379"/>
      <c r="AC280" s="451">
        <f t="shared" si="27"/>
        <v>79.450311027525032</v>
      </c>
      <c r="AD280" s="378">
        <f t="shared" si="28"/>
        <v>-11.682515435414778</v>
      </c>
      <c r="AE280" s="415">
        <f t="shared" si="29"/>
        <v>-12.374593593176593</v>
      </c>
      <c r="AF280" s="379"/>
      <c r="AG280" s="451">
        <f t="shared" si="30"/>
        <v>19.652531708947141</v>
      </c>
      <c r="AH280" s="378">
        <f t="shared" si="31"/>
        <v>-32.631287346698755</v>
      </c>
      <c r="AI280" s="415">
        <f t="shared" si="32"/>
        <v>-32.631287346698755</v>
      </c>
      <c r="AJ280" s="379"/>
      <c r="AK280" s="451">
        <f t="shared" si="33"/>
        <v>160.75659482315581</v>
      </c>
      <c r="AL280" s="378">
        <f t="shared" si="34"/>
        <v>165.75090055125736</v>
      </c>
      <c r="AM280" s="415">
        <f t="shared" si="35"/>
        <v>147.82269191690725</v>
      </c>
      <c r="AN280" s="379"/>
      <c r="AO280" s="455">
        <f t="shared" si="36"/>
        <v>1880.8523848170018</v>
      </c>
      <c r="AP280" s="380">
        <f t="shared" si="37"/>
        <v>1733.6179227999535</v>
      </c>
      <c r="AQ280" s="420">
        <f t="shared" si="38"/>
        <v>1661.5607082215613</v>
      </c>
    </row>
    <row r="281" spans="1:43" s="10" customFormat="1" ht="14.4" x14ac:dyDescent="0.3">
      <c r="A281" s="251">
        <v>893</v>
      </c>
      <c r="B281" s="349" t="s">
        <v>280</v>
      </c>
      <c r="C281" s="360">
        <v>7497</v>
      </c>
      <c r="D281" s="350"/>
      <c r="E281" s="427">
        <v>8733524.6169876829</v>
      </c>
      <c r="F281" s="370">
        <v>8341816.1867307229</v>
      </c>
      <c r="G281" s="409">
        <v>7825638.9864266049</v>
      </c>
      <c r="H281" s="360"/>
      <c r="I281" s="432">
        <v>-627522.68122144893</v>
      </c>
      <c r="J281" s="370">
        <v>168225.17706548708</v>
      </c>
      <c r="K281" s="409">
        <v>163066.16035202934</v>
      </c>
      <c r="L281" s="371"/>
      <c r="M281" s="432">
        <v>-191486.01911852192</v>
      </c>
      <c r="N281" s="370">
        <v>377546.44148391183</v>
      </c>
      <c r="O281" s="409">
        <v>377546.44148391183</v>
      </c>
      <c r="P281" s="371"/>
      <c r="Q281" s="436">
        <v>1439346.2811868368</v>
      </c>
      <c r="R281" s="370">
        <v>1500305.8799308222</v>
      </c>
      <c r="S281" s="409">
        <v>1381088.5678994916</v>
      </c>
      <c r="T281" s="371"/>
      <c r="U281" s="439">
        <v>9353862.1978345476</v>
      </c>
      <c r="V281" s="370">
        <v>10387893.685210943</v>
      </c>
      <c r="W281" s="409">
        <v>9747340.1561620384</v>
      </c>
      <c r="X281" s="333"/>
      <c r="Y281" s="444">
        <f t="shared" si="26"/>
        <v>1164.9359233010114</v>
      </c>
      <c r="Z281" s="378">
        <f t="shared" si="26"/>
        <v>1112.6872331240127</v>
      </c>
      <c r="AA281" s="415">
        <f t="shared" si="26"/>
        <v>1043.8360659499274</v>
      </c>
      <c r="AB281" s="379"/>
      <c r="AC281" s="451">
        <f t="shared" si="27"/>
        <v>-83.703172098365869</v>
      </c>
      <c r="AD281" s="378">
        <f t="shared" si="28"/>
        <v>22.438999208414977</v>
      </c>
      <c r="AE281" s="415">
        <f t="shared" si="29"/>
        <v>21.750855055626165</v>
      </c>
      <c r="AF281" s="379"/>
      <c r="AG281" s="451">
        <f t="shared" si="30"/>
        <v>-25.541685890158984</v>
      </c>
      <c r="AH281" s="378">
        <f t="shared" si="31"/>
        <v>50.359669398947823</v>
      </c>
      <c r="AI281" s="415">
        <f t="shared" si="32"/>
        <v>50.359669398947823</v>
      </c>
      <c r="AJ281" s="379"/>
      <c r="AK281" s="451">
        <f t="shared" si="33"/>
        <v>191.9896333449162</v>
      </c>
      <c r="AL281" s="378">
        <f t="shared" si="34"/>
        <v>200.12083232370577</v>
      </c>
      <c r="AM281" s="415">
        <f t="shared" si="35"/>
        <v>184.21882991856631</v>
      </c>
      <c r="AN281" s="379"/>
      <c r="AO281" s="455">
        <f t="shared" si="36"/>
        <v>1247.6806986574027</v>
      </c>
      <c r="AP281" s="380">
        <f t="shared" si="37"/>
        <v>1385.6067340550812</v>
      </c>
      <c r="AQ281" s="420">
        <f t="shared" si="38"/>
        <v>1300.1654203230678</v>
      </c>
    </row>
    <row r="282" spans="1:43" s="10" customFormat="1" ht="14.4" x14ac:dyDescent="0.3">
      <c r="A282" s="251">
        <v>895</v>
      </c>
      <c r="B282" s="349" t="s">
        <v>281</v>
      </c>
      <c r="C282" s="360">
        <v>15463</v>
      </c>
      <c r="D282" s="350"/>
      <c r="E282" s="427">
        <v>3178756.9745228039</v>
      </c>
      <c r="F282" s="370">
        <v>2065005.4465906597</v>
      </c>
      <c r="G282" s="409">
        <v>3029818.9111986873</v>
      </c>
      <c r="H282" s="360"/>
      <c r="I282" s="432">
        <v>824573.90924913436</v>
      </c>
      <c r="J282" s="370">
        <v>1423957.0349059007</v>
      </c>
      <c r="K282" s="409">
        <v>1413349.2853378365</v>
      </c>
      <c r="L282" s="371"/>
      <c r="M282" s="432">
        <v>1531202.1685080451</v>
      </c>
      <c r="N282" s="370">
        <v>2036924.0666046862</v>
      </c>
      <c r="O282" s="409">
        <v>2036924.0666046862</v>
      </c>
      <c r="P282" s="371"/>
      <c r="Q282" s="436">
        <v>2471623.7016198481</v>
      </c>
      <c r="R282" s="370">
        <v>2606116.035769497</v>
      </c>
      <c r="S282" s="409">
        <v>2325842.7609760007</v>
      </c>
      <c r="T282" s="371"/>
      <c r="U282" s="439">
        <v>8006156.7538998313</v>
      </c>
      <c r="V282" s="370">
        <v>8132002.5838707434</v>
      </c>
      <c r="W282" s="409">
        <v>8805935.0241172109</v>
      </c>
      <c r="X282" s="333"/>
      <c r="Y282" s="444">
        <f t="shared" si="26"/>
        <v>205.57181494682817</v>
      </c>
      <c r="Z282" s="378">
        <f t="shared" si="26"/>
        <v>133.54494254612038</v>
      </c>
      <c r="AA282" s="415">
        <f t="shared" si="26"/>
        <v>195.93991535915976</v>
      </c>
      <c r="AB282" s="379"/>
      <c r="AC282" s="451">
        <f t="shared" si="27"/>
        <v>53.325610117644338</v>
      </c>
      <c r="AD282" s="378">
        <f t="shared" si="28"/>
        <v>92.088018813031155</v>
      </c>
      <c r="AE282" s="415">
        <f t="shared" si="29"/>
        <v>91.402010304458159</v>
      </c>
      <c r="AF282" s="379"/>
      <c r="AG282" s="451">
        <f t="shared" si="30"/>
        <v>99.023615631381048</v>
      </c>
      <c r="AH282" s="378">
        <f t="shared" si="31"/>
        <v>131.72890555549932</v>
      </c>
      <c r="AI282" s="415">
        <f t="shared" si="32"/>
        <v>131.72890555549932</v>
      </c>
      <c r="AJ282" s="379"/>
      <c r="AK282" s="451">
        <f t="shared" si="33"/>
        <v>159.84114994631366</v>
      </c>
      <c r="AL282" s="378">
        <f t="shared" si="34"/>
        <v>168.53883695075322</v>
      </c>
      <c r="AM282" s="415">
        <f t="shared" si="35"/>
        <v>150.41342307288369</v>
      </c>
      <c r="AN282" s="379"/>
      <c r="AO282" s="455">
        <f t="shared" si="36"/>
        <v>517.76219064216718</v>
      </c>
      <c r="AP282" s="380">
        <f t="shared" si="37"/>
        <v>525.90070386540413</v>
      </c>
      <c r="AQ282" s="420">
        <f t="shared" si="38"/>
        <v>569.48425429200097</v>
      </c>
    </row>
    <row r="283" spans="1:43" s="10" customFormat="1" ht="14.4" x14ac:dyDescent="0.3">
      <c r="A283" s="251">
        <v>905</v>
      </c>
      <c r="B283" s="349" t="s">
        <v>282</v>
      </c>
      <c r="C283" s="360">
        <v>67615</v>
      </c>
      <c r="D283" s="350"/>
      <c r="E283" s="427">
        <v>24301184.73579067</v>
      </c>
      <c r="F283" s="370">
        <v>30016729.460079275</v>
      </c>
      <c r="G283" s="409">
        <v>26333346.726848911</v>
      </c>
      <c r="H283" s="360"/>
      <c r="I283" s="432">
        <v>-8472429.407875143</v>
      </c>
      <c r="J283" s="370">
        <v>-13773738.255895471</v>
      </c>
      <c r="K283" s="409">
        <v>-13820334.958397247</v>
      </c>
      <c r="L283" s="371"/>
      <c r="M283" s="432">
        <v>-3166228.8408458158</v>
      </c>
      <c r="N283" s="370">
        <v>-6627105.5146233262</v>
      </c>
      <c r="O283" s="409">
        <v>-6627105.5146233262</v>
      </c>
      <c r="P283" s="371"/>
      <c r="Q283" s="436">
        <v>9983812.640358435</v>
      </c>
      <c r="R283" s="370">
        <v>10625883.661053091</v>
      </c>
      <c r="S283" s="409">
        <v>9500541.2405911535</v>
      </c>
      <c r="T283" s="371"/>
      <c r="U283" s="439">
        <v>22646339.127428144</v>
      </c>
      <c r="V283" s="370">
        <v>20241769.350613568</v>
      </c>
      <c r="W283" s="409">
        <v>15386447.494419493</v>
      </c>
      <c r="X283" s="333"/>
      <c r="Y283" s="444">
        <f t="shared" si="26"/>
        <v>359.40523161710672</v>
      </c>
      <c r="Z283" s="378">
        <f t="shared" si="26"/>
        <v>443.93595297018823</v>
      </c>
      <c r="AA283" s="415">
        <f t="shared" si="26"/>
        <v>389.4601305457208</v>
      </c>
      <c r="AB283" s="379"/>
      <c r="AC283" s="451">
        <f t="shared" si="27"/>
        <v>-125.30399183428445</v>
      </c>
      <c r="AD283" s="378">
        <f t="shared" si="28"/>
        <v>-203.7083229445459</v>
      </c>
      <c r="AE283" s="415">
        <f t="shared" si="29"/>
        <v>-204.39747036008649</v>
      </c>
      <c r="AF283" s="379"/>
      <c r="AG283" s="451">
        <f t="shared" si="30"/>
        <v>-46.827314070040906</v>
      </c>
      <c r="AH283" s="378">
        <f t="shared" si="31"/>
        <v>-98.012356941852047</v>
      </c>
      <c r="AI283" s="415">
        <f t="shared" si="32"/>
        <v>-98.012356941852047</v>
      </c>
      <c r="AJ283" s="379"/>
      <c r="AK283" s="451">
        <f t="shared" si="33"/>
        <v>147.65677202334444</v>
      </c>
      <c r="AL283" s="378">
        <f t="shared" si="34"/>
        <v>157.15275694820812</v>
      </c>
      <c r="AM283" s="415">
        <f t="shared" si="35"/>
        <v>140.50937278105678</v>
      </c>
      <c r="AN283" s="379"/>
      <c r="AO283" s="455">
        <f t="shared" si="36"/>
        <v>334.93069773612575</v>
      </c>
      <c r="AP283" s="380">
        <f t="shared" si="37"/>
        <v>299.36803003199833</v>
      </c>
      <c r="AQ283" s="420">
        <f t="shared" si="38"/>
        <v>227.55967602483906</v>
      </c>
    </row>
    <row r="284" spans="1:43" s="10" customFormat="1" ht="14.4" x14ac:dyDescent="0.3">
      <c r="A284" s="251">
        <v>908</v>
      </c>
      <c r="B284" s="349" t="s">
        <v>283</v>
      </c>
      <c r="C284" s="360">
        <v>20695</v>
      </c>
      <c r="D284" s="350"/>
      <c r="E284" s="427">
        <v>8438913.3949971478</v>
      </c>
      <c r="F284" s="370">
        <v>7188114.6114841476</v>
      </c>
      <c r="G284" s="409">
        <v>7829389.2886672905</v>
      </c>
      <c r="H284" s="360"/>
      <c r="I284" s="432">
        <v>1285905.0545452489</v>
      </c>
      <c r="J284" s="370">
        <v>2207523.1401744145</v>
      </c>
      <c r="K284" s="409">
        <v>2193199.4361959482</v>
      </c>
      <c r="L284" s="371"/>
      <c r="M284" s="432">
        <v>1249969.9709115387</v>
      </c>
      <c r="N284" s="370">
        <v>1972024.4534419512</v>
      </c>
      <c r="O284" s="409">
        <v>1972024.4534419512</v>
      </c>
      <c r="P284" s="371"/>
      <c r="Q284" s="436">
        <v>2776151.9301748276</v>
      </c>
      <c r="R284" s="370">
        <v>2912869.573695397</v>
      </c>
      <c r="S284" s="409">
        <v>2571923.8959190194</v>
      </c>
      <c r="T284" s="371"/>
      <c r="U284" s="439">
        <v>13750940.350628762</v>
      </c>
      <c r="V284" s="370">
        <v>14280531.778795911</v>
      </c>
      <c r="W284" s="409">
        <v>14566537.074224209</v>
      </c>
      <c r="X284" s="333"/>
      <c r="Y284" s="444">
        <f t="shared" si="26"/>
        <v>407.77547209457106</v>
      </c>
      <c r="Z284" s="378">
        <f t="shared" si="26"/>
        <v>347.33581113719003</v>
      </c>
      <c r="AA284" s="415">
        <f t="shared" si="26"/>
        <v>378.32274890878426</v>
      </c>
      <c r="AB284" s="379"/>
      <c r="AC284" s="451">
        <f t="shared" si="27"/>
        <v>62.136025829681024</v>
      </c>
      <c r="AD284" s="378">
        <f t="shared" si="28"/>
        <v>106.66939551458877</v>
      </c>
      <c r="AE284" s="415">
        <f t="shared" si="29"/>
        <v>105.97726195679866</v>
      </c>
      <c r="AF284" s="379"/>
      <c r="AG284" s="451">
        <f t="shared" si="30"/>
        <v>60.399612027617238</v>
      </c>
      <c r="AH284" s="378">
        <f t="shared" si="31"/>
        <v>95.289898692532077</v>
      </c>
      <c r="AI284" s="415">
        <f t="shared" si="32"/>
        <v>95.289898692532077</v>
      </c>
      <c r="AJ284" s="379"/>
      <c r="AK284" s="451">
        <f t="shared" si="33"/>
        <v>134.14602223603902</v>
      </c>
      <c r="AL284" s="378">
        <f t="shared" si="34"/>
        <v>140.75233504205832</v>
      </c>
      <c r="AM284" s="415">
        <f t="shared" si="35"/>
        <v>124.27754993568588</v>
      </c>
      <c r="AN284" s="379"/>
      <c r="AO284" s="455">
        <f t="shared" si="36"/>
        <v>664.45713218790831</v>
      </c>
      <c r="AP284" s="380">
        <f t="shared" si="37"/>
        <v>690.0474403863692</v>
      </c>
      <c r="AQ284" s="420">
        <f t="shared" si="38"/>
        <v>703.86745949380088</v>
      </c>
    </row>
    <row r="285" spans="1:43" s="10" customFormat="1" ht="14.4" x14ac:dyDescent="0.3">
      <c r="A285" s="251">
        <v>915</v>
      </c>
      <c r="B285" s="349" t="s">
        <v>284</v>
      </c>
      <c r="C285" s="360">
        <v>19973</v>
      </c>
      <c r="D285" s="350"/>
      <c r="E285" s="427">
        <v>4358707.7741864845</v>
      </c>
      <c r="F285" s="370">
        <v>1598703.5719803788</v>
      </c>
      <c r="G285" s="409">
        <v>2871545.4844886144</v>
      </c>
      <c r="H285" s="360"/>
      <c r="I285" s="432">
        <v>519166.72017882176</v>
      </c>
      <c r="J285" s="370">
        <v>4132952.3128940025</v>
      </c>
      <c r="K285" s="409">
        <v>4118964.5416792021</v>
      </c>
      <c r="L285" s="371"/>
      <c r="M285" s="432">
        <v>865412.26053147286</v>
      </c>
      <c r="N285" s="370">
        <v>3447275.4652863261</v>
      </c>
      <c r="O285" s="409">
        <v>3447275.4652863261</v>
      </c>
      <c r="P285" s="371"/>
      <c r="Q285" s="436">
        <v>3185897.1306340806</v>
      </c>
      <c r="R285" s="370">
        <v>3450893.5267931838</v>
      </c>
      <c r="S285" s="409">
        <v>3038858.5268925223</v>
      </c>
      <c r="T285" s="371"/>
      <c r="U285" s="439">
        <v>8929183.8855308592</v>
      </c>
      <c r="V285" s="370">
        <v>12629824.876953891</v>
      </c>
      <c r="W285" s="409">
        <v>13476644.018346665</v>
      </c>
      <c r="X285" s="333"/>
      <c r="Y285" s="444">
        <f t="shared" si="26"/>
        <v>218.22999920825538</v>
      </c>
      <c r="Z285" s="378">
        <f t="shared" si="26"/>
        <v>80.04323696892699</v>
      </c>
      <c r="AA285" s="415">
        <f t="shared" si="26"/>
        <v>143.77136556794744</v>
      </c>
      <c r="AB285" s="379"/>
      <c r="AC285" s="451">
        <f t="shared" si="27"/>
        <v>25.993427135574112</v>
      </c>
      <c r="AD285" s="378">
        <f t="shared" si="28"/>
        <v>206.92696705021791</v>
      </c>
      <c r="AE285" s="415">
        <f t="shared" si="29"/>
        <v>206.22663303856217</v>
      </c>
      <c r="AF285" s="379"/>
      <c r="AG285" s="451">
        <f t="shared" si="30"/>
        <v>43.329107321457613</v>
      </c>
      <c r="AH285" s="378">
        <f t="shared" si="31"/>
        <v>172.5967789158527</v>
      </c>
      <c r="AI285" s="415">
        <f t="shared" si="32"/>
        <v>172.5967789158527</v>
      </c>
      <c r="AJ285" s="379"/>
      <c r="AK285" s="451">
        <f t="shared" si="33"/>
        <v>159.51019529535276</v>
      </c>
      <c r="AL285" s="378">
        <f t="shared" si="34"/>
        <v>172.77792654048883</v>
      </c>
      <c r="AM285" s="415">
        <f t="shared" si="35"/>
        <v>152.14832658551657</v>
      </c>
      <c r="AN285" s="379"/>
      <c r="AO285" s="455">
        <f t="shared" si="36"/>
        <v>447.06272896063984</v>
      </c>
      <c r="AP285" s="380">
        <f t="shared" si="37"/>
        <v>632.34490947548647</v>
      </c>
      <c r="AQ285" s="420">
        <f t="shared" si="38"/>
        <v>674.74310410787893</v>
      </c>
    </row>
    <row r="286" spans="1:43" s="10" customFormat="1" ht="14.4" x14ac:dyDescent="0.3">
      <c r="A286" s="251">
        <v>918</v>
      </c>
      <c r="B286" s="349" t="s">
        <v>285</v>
      </c>
      <c r="C286" s="360">
        <v>2271</v>
      </c>
      <c r="D286" s="350"/>
      <c r="E286" s="427">
        <v>1127672.7252523783</v>
      </c>
      <c r="F286" s="370">
        <v>1033579.1905217093</v>
      </c>
      <c r="G286" s="409">
        <v>892166.69396679907</v>
      </c>
      <c r="H286" s="360"/>
      <c r="I286" s="432">
        <v>-50426.908010690902</v>
      </c>
      <c r="J286" s="370">
        <v>-153463.37669188916</v>
      </c>
      <c r="K286" s="409">
        <v>-155044.3990621586</v>
      </c>
      <c r="L286" s="371"/>
      <c r="M286" s="432">
        <v>-13395.547478323122</v>
      </c>
      <c r="N286" s="370">
        <v>-77678.393093668084</v>
      </c>
      <c r="O286" s="409">
        <v>-77678.393093668084</v>
      </c>
      <c r="P286" s="371"/>
      <c r="Q286" s="436">
        <v>492453.6112946549</v>
      </c>
      <c r="R286" s="370">
        <v>496616.67261195043</v>
      </c>
      <c r="S286" s="409">
        <v>453518.30551553005</v>
      </c>
      <c r="T286" s="371"/>
      <c r="U286" s="439">
        <v>1556303.8810580191</v>
      </c>
      <c r="V286" s="370">
        <v>1299054.0933481024</v>
      </c>
      <c r="W286" s="409">
        <v>1112962.2073265025</v>
      </c>
      <c r="X286" s="333"/>
      <c r="Y286" s="444">
        <f t="shared" si="26"/>
        <v>496.55337967960293</v>
      </c>
      <c r="Z286" s="378">
        <f t="shared" si="26"/>
        <v>455.12073558859942</v>
      </c>
      <c r="AA286" s="415">
        <f t="shared" si="26"/>
        <v>392.85191279911891</v>
      </c>
      <c r="AB286" s="379"/>
      <c r="AC286" s="451">
        <f t="shared" si="27"/>
        <v>-22.204715108186218</v>
      </c>
      <c r="AD286" s="378">
        <f t="shared" si="28"/>
        <v>-67.57524292905731</v>
      </c>
      <c r="AE286" s="415">
        <f t="shared" si="29"/>
        <v>-68.271421867969437</v>
      </c>
      <c r="AF286" s="379"/>
      <c r="AG286" s="451">
        <f t="shared" si="30"/>
        <v>-5.8985237685262533</v>
      </c>
      <c r="AH286" s="378">
        <f t="shared" si="31"/>
        <v>-34.204488372376964</v>
      </c>
      <c r="AI286" s="415">
        <f t="shared" si="32"/>
        <v>-34.204488372376964</v>
      </c>
      <c r="AJ286" s="379"/>
      <c r="AK286" s="451">
        <f t="shared" si="33"/>
        <v>216.84439070658516</v>
      </c>
      <c r="AL286" s="378">
        <f t="shared" si="34"/>
        <v>218.67753087272146</v>
      </c>
      <c r="AM286" s="415">
        <f t="shared" si="35"/>
        <v>199.69982629481729</v>
      </c>
      <c r="AN286" s="379"/>
      <c r="AO286" s="455">
        <f t="shared" si="36"/>
        <v>685.29453150947563</v>
      </c>
      <c r="AP286" s="380">
        <f t="shared" si="37"/>
        <v>572.0185351598866</v>
      </c>
      <c r="AQ286" s="420">
        <f t="shared" si="38"/>
        <v>490.07582885358983</v>
      </c>
    </row>
    <row r="287" spans="1:43" s="10" customFormat="1" ht="14.4" x14ac:dyDescent="0.3">
      <c r="A287" s="251">
        <v>921</v>
      </c>
      <c r="B287" s="349" t="s">
        <v>286</v>
      </c>
      <c r="C287" s="360">
        <v>1941</v>
      </c>
      <c r="D287" s="350"/>
      <c r="E287" s="427">
        <v>1113602.7639867894</v>
      </c>
      <c r="F287" s="370">
        <v>1234757.8655436074</v>
      </c>
      <c r="G287" s="409">
        <v>1191552.6378671203</v>
      </c>
      <c r="H287" s="360"/>
      <c r="I287" s="432">
        <v>492864.53945027624</v>
      </c>
      <c r="J287" s="370">
        <v>1004659.170745056</v>
      </c>
      <c r="K287" s="409">
        <v>1003298.8844823285</v>
      </c>
      <c r="L287" s="371"/>
      <c r="M287" s="432">
        <v>-56439.522818091667</v>
      </c>
      <c r="N287" s="370">
        <v>292811.22108164692</v>
      </c>
      <c r="O287" s="409">
        <v>292811.22108164692</v>
      </c>
      <c r="P287" s="371"/>
      <c r="Q287" s="436">
        <v>463905.31113301008</v>
      </c>
      <c r="R287" s="370">
        <v>501366.37797838263</v>
      </c>
      <c r="S287" s="409">
        <v>451735.8643325665</v>
      </c>
      <c r="T287" s="371"/>
      <c r="U287" s="439">
        <v>2013933.0917519841</v>
      </c>
      <c r="V287" s="370">
        <v>3033594.6353486935</v>
      </c>
      <c r="W287" s="409">
        <v>2939398.6077636625</v>
      </c>
      <c r="X287" s="333"/>
      <c r="Y287" s="444">
        <f t="shared" si="26"/>
        <v>573.72630808180804</v>
      </c>
      <c r="Z287" s="378">
        <f t="shared" si="26"/>
        <v>636.14521666337316</v>
      </c>
      <c r="AA287" s="415">
        <f t="shared" si="26"/>
        <v>613.88595459408566</v>
      </c>
      <c r="AB287" s="379"/>
      <c r="AC287" s="451">
        <f t="shared" si="27"/>
        <v>253.92299817118817</v>
      </c>
      <c r="AD287" s="378">
        <f t="shared" si="28"/>
        <v>517.59874845185777</v>
      </c>
      <c r="AE287" s="415">
        <f t="shared" si="29"/>
        <v>516.89793121191576</v>
      </c>
      <c r="AF287" s="379"/>
      <c r="AG287" s="451">
        <f t="shared" si="30"/>
        <v>-29.077549107723684</v>
      </c>
      <c r="AH287" s="378">
        <f t="shared" si="31"/>
        <v>150.85585836251772</v>
      </c>
      <c r="AI287" s="415">
        <f t="shared" si="32"/>
        <v>150.85585836251772</v>
      </c>
      <c r="AJ287" s="379"/>
      <c r="AK287" s="451">
        <f t="shared" si="33"/>
        <v>239.00325148532204</v>
      </c>
      <c r="AL287" s="378">
        <f t="shared" si="34"/>
        <v>258.30313136444238</v>
      </c>
      <c r="AM287" s="415">
        <f t="shared" si="35"/>
        <v>232.73357255670609</v>
      </c>
      <c r="AN287" s="379"/>
      <c r="AO287" s="455">
        <f t="shared" si="36"/>
        <v>1037.5750086305945</v>
      </c>
      <c r="AP287" s="380">
        <f t="shared" si="37"/>
        <v>1562.9029548421913</v>
      </c>
      <c r="AQ287" s="420">
        <f t="shared" si="38"/>
        <v>1514.3733167252253</v>
      </c>
    </row>
    <row r="288" spans="1:43" s="10" customFormat="1" ht="14.4" x14ac:dyDescent="0.3">
      <c r="A288" s="251">
        <v>922</v>
      </c>
      <c r="B288" s="349" t="s">
        <v>287</v>
      </c>
      <c r="C288" s="360">
        <v>4444</v>
      </c>
      <c r="D288" s="350"/>
      <c r="E288" s="427">
        <v>3999662.9380721981</v>
      </c>
      <c r="F288" s="370">
        <v>4004886.729106131</v>
      </c>
      <c r="G288" s="409">
        <v>3953507.4838747755</v>
      </c>
      <c r="H288" s="360"/>
      <c r="I288" s="432">
        <v>-433863.17385756993</v>
      </c>
      <c r="J288" s="370">
        <v>-1035561.1317859949</v>
      </c>
      <c r="K288" s="409">
        <v>-1038573.4898536068</v>
      </c>
      <c r="L288" s="371"/>
      <c r="M288" s="432">
        <v>-413867.62787282886</v>
      </c>
      <c r="N288" s="370">
        <v>-813418.45471239544</v>
      </c>
      <c r="O288" s="409">
        <v>-813418.45471239544</v>
      </c>
      <c r="P288" s="371"/>
      <c r="Q288" s="436">
        <v>700003.84363042342</v>
      </c>
      <c r="R288" s="370">
        <v>700342.50706596533</v>
      </c>
      <c r="S288" s="409">
        <v>636939.5066247615</v>
      </c>
      <c r="T288" s="371"/>
      <c r="U288" s="439">
        <v>3851935.9799722228</v>
      </c>
      <c r="V288" s="370">
        <v>2856249.6496737064</v>
      </c>
      <c r="W288" s="409">
        <v>2738455.0459335349</v>
      </c>
      <c r="X288" s="333"/>
      <c r="Y288" s="444">
        <f t="shared" si="26"/>
        <v>900.01416248249279</v>
      </c>
      <c r="Z288" s="378">
        <f t="shared" si="26"/>
        <v>901.18963301218071</v>
      </c>
      <c r="AA288" s="415">
        <f t="shared" si="26"/>
        <v>889.6281466864931</v>
      </c>
      <c r="AB288" s="379"/>
      <c r="AC288" s="451">
        <f t="shared" si="27"/>
        <v>-97.628977015654797</v>
      </c>
      <c r="AD288" s="378">
        <f t="shared" si="28"/>
        <v>-233.02455710755959</v>
      </c>
      <c r="AE288" s="415">
        <f t="shared" si="29"/>
        <v>-233.70240545760728</v>
      </c>
      <c r="AF288" s="379"/>
      <c r="AG288" s="451">
        <f t="shared" si="30"/>
        <v>-93.129529224308925</v>
      </c>
      <c r="AH288" s="378">
        <f t="shared" si="31"/>
        <v>-183.03745605589455</v>
      </c>
      <c r="AI288" s="415">
        <f t="shared" si="32"/>
        <v>-183.03745605589455</v>
      </c>
      <c r="AJ288" s="379"/>
      <c r="AK288" s="451">
        <f t="shared" si="33"/>
        <v>157.51661647849312</v>
      </c>
      <c r="AL288" s="378">
        <f t="shared" si="34"/>
        <v>157.59282337217942</v>
      </c>
      <c r="AM288" s="415">
        <f t="shared" si="35"/>
        <v>143.32572156272761</v>
      </c>
      <c r="AN288" s="379"/>
      <c r="AO288" s="455">
        <f t="shared" si="36"/>
        <v>866.7722727210222</v>
      </c>
      <c r="AP288" s="380">
        <f t="shared" si="37"/>
        <v>642.72044322090608</v>
      </c>
      <c r="AQ288" s="420">
        <f t="shared" si="38"/>
        <v>616.21400673571895</v>
      </c>
    </row>
    <row r="289" spans="1:43" s="10" customFormat="1" ht="14.4" x14ac:dyDescent="0.3">
      <c r="A289" s="251">
        <v>924</v>
      </c>
      <c r="B289" s="349" t="s">
        <v>288</v>
      </c>
      <c r="C289" s="360">
        <v>3004</v>
      </c>
      <c r="D289" s="350"/>
      <c r="E289" s="427">
        <v>2743408.5743348426</v>
      </c>
      <c r="F289" s="370">
        <v>2735728.7701468305</v>
      </c>
      <c r="G289" s="409">
        <v>2592734.211130417</v>
      </c>
      <c r="H289" s="360"/>
      <c r="I289" s="432">
        <v>-206122.41685213419</v>
      </c>
      <c r="J289" s="370">
        <v>-343541.13305839035</v>
      </c>
      <c r="K289" s="409">
        <v>-345655.37108844088</v>
      </c>
      <c r="L289" s="371"/>
      <c r="M289" s="432">
        <v>-369151.36498249811</v>
      </c>
      <c r="N289" s="370">
        <v>-442370.1670486466</v>
      </c>
      <c r="O289" s="409">
        <v>-442370.1670486466</v>
      </c>
      <c r="P289" s="371"/>
      <c r="Q289" s="436">
        <v>675579.43675438419</v>
      </c>
      <c r="R289" s="370">
        <v>712952.26331729582</v>
      </c>
      <c r="S289" s="409">
        <v>648930.66687617404</v>
      </c>
      <c r="T289" s="371"/>
      <c r="U289" s="439">
        <v>2843714.2292545941</v>
      </c>
      <c r="V289" s="370">
        <v>2662769.7333570896</v>
      </c>
      <c r="W289" s="409">
        <v>2453639.3398695034</v>
      </c>
      <c r="X289" s="333"/>
      <c r="Y289" s="444">
        <f t="shared" si="26"/>
        <v>913.25185563743094</v>
      </c>
      <c r="Z289" s="378">
        <f t="shared" si="26"/>
        <v>910.69532960946424</v>
      </c>
      <c r="AA289" s="415">
        <f t="shared" si="26"/>
        <v>863.09394511665016</v>
      </c>
      <c r="AB289" s="379"/>
      <c r="AC289" s="451">
        <f t="shared" si="27"/>
        <v>-68.615984304971434</v>
      </c>
      <c r="AD289" s="378">
        <f t="shared" si="28"/>
        <v>-114.36122938028973</v>
      </c>
      <c r="AE289" s="415">
        <f t="shared" si="29"/>
        <v>-115.06503698017339</v>
      </c>
      <c r="AF289" s="379"/>
      <c r="AG289" s="451">
        <f t="shared" si="30"/>
        <v>-122.88660618591814</v>
      </c>
      <c r="AH289" s="378">
        <f t="shared" si="31"/>
        <v>-147.26037518263868</v>
      </c>
      <c r="AI289" s="415">
        <f t="shared" si="32"/>
        <v>-147.26037518263868</v>
      </c>
      <c r="AJ289" s="379"/>
      <c r="AK289" s="451">
        <f t="shared" si="33"/>
        <v>224.89328786763789</v>
      </c>
      <c r="AL289" s="378">
        <f t="shared" si="34"/>
        <v>237.33430869417305</v>
      </c>
      <c r="AM289" s="415">
        <f t="shared" si="35"/>
        <v>216.02219270178895</v>
      </c>
      <c r="AN289" s="379"/>
      <c r="AO289" s="455">
        <f t="shared" si="36"/>
        <v>946.64255301417916</v>
      </c>
      <c r="AP289" s="380">
        <f t="shared" si="37"/>
        <v>886.4080337407089</v>
      </c>
      <c r="AQ289" s="420">
        <f t="shared" si="38"/>
        <v>816.79072565562694</v>
      </c>
    </row>
    <row r="290" spans="1:43" s="10" customFormat="1" ht="14.4" x14ac:dyDescent="0.3">
      <c r="A290" s="251">
        <v>925</v>
      </c>
      <c r="B290" s="349" t="s">
        <v>289</v>
      </c>
      <c r="C290" s="360">
        <v>3490</v>
      </c>
      <c r="D290" s="350"/>
      <c r="E290" s="427">
        <v>1179885.5167348427</v>
      </c>
      <c r="F290" s="370">
        <v>1481964.0967991492</v>
      </c>
      <c r="G290" s="409">
        <v>1298052.5628443065</v>
      </c>
      <c r="H290" s="360"/>
      <c r="I290" s="432">
        <v>964554.08980234561</v>
      </c>
      <c r="J290" s="370">
        <v>524176.8439662577</v>
      </c>
      <c r="K290" s="409">
        <v>521747.36718262377</v>
      </c>
      <c r="L290" s="371"/>
      <c r="M290" s="432">
        <v>756434.14729145542</v>
      </c>
      <c r="N290" s="370">
        <v>467927.92529790651</v>
      </c>
      <c r="O290" s="409">
        <v>467927.92529790651</v>
      </c>
      <c r="P290" s="371"/>
      <c r="Q290" s="436">
        <v>745699.80230901344</v>
      </c>
      <c r="R290" s="370">
        <v>797036.8354348857</v>
      </c>
      <c r="S290" s="409">
        <v>727514.27619900135</v>
      </c>
      <c r="T290" s="371"/>
      <c r="U290" s="439">
        <v>3646573.5561376573</v>
      </c>
      <c r="V290" s="370">
        <v>3271105.7014981988</v>
      </c>
      <c r="W290" s="409">
        <v>3015242.1315238383</v>
      </c>
      <c r="X290" s="333"/>
      <c r="Y290" s="444">
        <f t="shared" si="26"/>
        <v>338.07607929365122</v>
      </c>
      <c r="Z290" s="378">
        <f t="shared" si="26"/>
        <v>424.63154636078775</v>
      </c>
      <c r="AA290" s="415">
        <f t="shared" si="26"/>
        <v>371.93483176054627</v>
      </c>
      <c r="AB290" s="379"/>
      <c r="AC290" s="451">
        <f t="shared" si="27"/>
        <v>276.37653002932541</v>
      </c>
      <c r="AD290" s="378">
        <f t="shared" si="28"/>
        <v>150.19393809921425</v>
      </c>
      <c r="AE290" s="415">
        <f t="shared" si="29"/>
        <v>149.49781294631055</v>
      </c>
      <c r="AF290" s="379"/>
      <c r="AG290" s="451">
        <f t="shared" si="30"/>
        <v>216.74330867950013</v>
      </c>
      <c r="AH290" s="378">
        <f t="shared" si="31"/>
        <v>134.07676942633424</v>
      </c>
      <c r="AI290" s="415">
        <f t="shared" si="32"/>
        <v>134.07676942633424</v>
      </c>
      <c r="AJ290" s="379"/>
      <c r="AK290" s="451">
        <f t="shared" si="33"/>
        <v>213.66756513152248</v>
      </c>
      <c r="AL290" s="378">
        <f t="shared" si="34"/>
        <v>228.37731674352025</v>
      </c>
      <c r="AM290" s="415">
        <f t="shared" si="35"/>
        <v>208.45681266447031</v>
      </c>
      <c r="AN290" s="379"/>
      <c r="AO290" s="455">
        <f t="shared" si="36"/>
        <v>1044.8634831339991</v>
      </c>
      <c r="AP290" s="380">
        <f t="shared" si="37"/>
        <v>937.27957062985638</v>
      </c>
      <c r="AQ290" s="420">
        <f t="shared" si="38"/>
        <v>863.96622679766142</v>
      </c>
    </row>
    <row r="291" spans="1:43" s="10" customFormat="1" ht="14.4" x14ac:dyDescent="0.3">
      <c r="A291" s="251">
        <v>927</v>
      </c>
      <c r="B291" s="349" t="s">
        <v>290</v>
      </c>
      <c r="C291" s="360">
        <v>29239</v>
      </c>
      <c r="D291" s="350"/>
      <c r="E291" s="427">
        <v>17791211.583605845</v>
      </c>
      <c r="F291" s="370">
        <v>16870535.287308462</v>
      </c>
      <c r="G291" s="409">
        <v>15829828.520981053</v>
      </c>
      <c r="H291" s="360"/>
      <c r="I291" s="432">
        <v>-1183608.67459025</v>
      </c>
      <c r="J291" s="370">
        <v>-2300006.5885927831</v>
      </c>
      <c r="K291" s="409">
        <v>-2320121.1663925461</v>
      </c>
      <c r="L291" s="371"/>
      <c r="M291" s="432">
        <v>103457.98705784844</v>
      </c>
      <c r="N291" s="370">
        <v>-452762.28555694624</v>
      </c>
      <c r="O291" s="409">
        <v>-452762.28555694624</v>
      </c>
      <c r="P291" s="371"/>
      <c r="Q291" s="436">
        <v>3912482.2799206302</v>
      </c>
      <c r="R291" s="370">
        <v>3907253.4844968617</v>
      </c>
      <c r="S291" s="409">
        <v>3491898.9585273322</v>
      </c>
      <c r="T291" s="371"/>
      <c r="U291" s="439">
        <v>20623543.175994072</v>
      </c>
      <c r="V291" s="370">
        <v>18025019.897655595</v>
      </c>
      <c r="W291" s="409">
        <v>16548844.027558893</v>
      </c>
      <c r="X291" s="333"/>
      <c r="Y291" s="444">
        <f t="shared" si="26"/>
        <v>608.47537821422907</v>
      </c>
      <c r="Z291" s="378">
        <f t="shared" si="26"/>
        <v>576.98742389645554</v>
      </c>
      <c r="AA291" s="415">
        <f t="shared" si="26"/>
        <v>541.39431994873462</v>
      </c>
      <c r="AB291" s="379"/>
      <c r="AC291" s="451">
        <f t="shared" si="27"/>
        <v>-40.480477259490748</v>
      </c>
      <c r="AD291" s="378">
        <f t="shared" si="28"/>
        <v>-78.66228628177376</v>
      </c>
      <c r="AE291" s="415">
        <f t="shared" si="29"/>
        <v>-79.350222866464179</v>
      </c>
      <c r="AF291" s="379"/>
      <c r="AG291" s="451">
        <f t="shared" si="30"/>
        <v>3.538355862302009</v>
      </c>
      <c r="AH291" s="378">
        <f t="shared" si="31"/>
        <v>-15.484875869795349</v>
      </c>
      <c r="AI291" s="415">
        <f t="shared" si="32"/>
        <v>-15.484875869795349</v>
      </c>
      <c r="AJ291" s="379"/>
      <c r="AK291" s="451">
        <f t="shared" si="33"/>
        <v>133.81039980576045</v>
      </c>
      <c r="AL291" s="378">
        <f t="shared" si="34"/>
        <v>133.63157031693498</v>
      </c>
      <c r="AM291" s="415">
        <f t="shared" si="35"/>
        <v>119.42607334475639</v>
      </c>
      <c r="AN291" s="379"/>
      <c r="AO291" s="455">
        <f t="shared" si="36"/>
        <v>705.34365662280084</v>
      </c>
      <c r="AP291" s="380">
        <f t="shared" si="37"/>
        <v>616.47183206182137</v>
      </c>
      <c r="AQ291" s="420">
        <f t="shared" si="38"/>
        <v>565.98529455723155</v>
      </c>
    </row>
    <row r="292" spans="1:43" s="10" customFormat="1" ht="14.4" x14ac:dyDescent="0.3">
      <c r="A292" s="251">
        <v>931</v>
      </c>
      <c r="B292" s="349" t="s">
        <v>291</v>
      </c>
      <c r="C292" s="360">
        <v>6070</v>
      </c>
      <c r="D292" s="350"/>
      <c r="E292" s="427">
        <v>2688571.1049119793</v>
      </c>
      <c r="F292" s="370">
        <v>2494245.1220148024</v>
      </c>
      <c r="G292" s="409">
        <v>2582396.1896213042</v>
      </c>
      <c r="H292" s="360"/>
      <c r="I292" s="432">
        <v>2436275.0793183893</v>
      </c>
      <c r="J292" s="370">
        <v>3102858.0357519663</v>
      </c>
      <c r="K292" s="409">
        <v>3098652.3231029557</v>
      </c>
      <c r="L292" s="371"/>
      <c r="M292" s="432">
        <v>1716352.4846798589</v>
      </c>
      <c r="N292" s="370">
        <v>2191295.1236798372</v>
      </c>
      <c r="O292" s="409">
        <v>2191295.1236798372</v>
      </c>
      <c r="P292" s="371"/>
      <c r="Q292" s="436">
        <v>1264315.1533639401</v>
      </c>
      <c r="R292" s="370">
        <v>1357284.570478105</v>
      </c>
      <c r="S292" s="409">
        <v>1222170.8041844685</v>
      </c>
      <c r="T292" s="371"/>
      <c r="U292" s="439">
        <v>8105513.822274168</v>
      </c>
      <c r="V292" s="370">
        <v>9145682.8519247118</v>
      </c>
      <c r="W292" s="409">
        <v>9094514.4405885655</v>
      </c>
      <c r="X292" s="333"/>
      <c r="Y292" s="444">
        <f t="shared" si="26"/>
        <v>442.92769438418111</v>
      </c>
      <c r="Z292" s="378">
        <f t="shared" si="26"/>
        <v>410.91352916224093</v>
      </c>
      <c r="AA292" s="415">
        <f t="shared" si="26"/>
        <v>425.43594557187879</v>
      </c>
      <c r="AB292" s="379"/>
      <c r="AC292" s="451">
        <f t="shared" si="27"/>
        <v>401.36327501126675</v>
      </c>
      <c r="AD292" s="378">
        <f t="shared" si="28"/>
        <v>511.17924806457432</v>
      </c>
      <c r="AE292" s="415">
        <f t="shared" si="29"/>
        <v>510.48637942388069</v>
      </c>
      <c r="AF292" s="379"/>
      <c r="AG292" s="451">
        <f t="shared" si="30"/>
        <v>282.7598821548367</v>
      </c>
      <c r="AH292" s="378">
        <f t="shared" si="31"/>
        <v>361.00413899173594</v>
      </c>
      <c r="AI292" s="415">
        <f t="shared" si="32"/>
        <v>361.00413899173594</v>
      </c>
      <c r="AJ292" s="379"/>
      <c r="AK292" s="451">
        <f t="shared" si="33"/>
        <v>208.28915211926525</v>
      </c>
      <c r="AL292" s="378">
        <f t="shared" si="34"/>
        <v>223.6053658118789</v>
      </c>
      <c r="AM292" s="415">
        <f t="shared" si="35"/>
        <v>201.34609624126333</v>
      </c>
      <c r="AN292" s="379"/>
      <c r="AO292" s="455">
        <f t="shared" si="36"/>
        <v>1335.34000366955</v>
      </c>
      <c r="AP292" s="380">
        <f t="shared" si="37"/>
        <v>1506.7022820304303</v>
      </c>
      <c r="AQ292" s="420">
        <f t="shared" si="38"/>
        <v>1498.2725602287587</v>
      </c>
    </row>
    <row r="293" spans="1:43" s="10" customFormat="1" ht="14.4" x14ac:dyDescent="0.3">
      <c r="A293" s="251">
        <v>934</v>
      </c>
      <c r="B293" s="349" t="s">
        <v>292</v>
      </c>
      <c r="C293" s="360">
        <v>2756</v>
      </c>
      <c r="D293" s="350"/>
      <c r="E293" s="427">
        <v>1544738.1576311677</v>
      </c>
      <c r="F293" s="370">
        <v>1607547.3318113042</v>
      </c>
      <c r="G293" s="409">
        <v>1853925.4059124505</v>
      </c>
      <c r="H293" s="360"/>
      <c r="I293" s="432">
        <v>409813.59544919158</v>
      </c>
      <c r="J293" s="370">
        <v>123206.59768436319</v>
      </c>
      <c r="K293" s="409">
        <v>121286.19354874796</v>
      </c>
      <c r="L293" s="371"/>
      <c r="M293" s="432">
        <v>91106.442690656535</v>
      </c>
      <c r="N293" s="370">
        <v>-98719.418251633062</v>
      </c>
      <c r="O293" s="409">
        <v>-98719.418251633062</v>
      </c>
      <c r="P293" s="371"/>
      <c r="Q293" s="436">
        <v>530968.55081237759</v>
      </c>
      <c r="R293" s="370">
        <v>566523.64129361976</v>
      </c>
      <c r="S293" s="409">
        <v>512628.19999231002</v>
      </c>
      <c r="T293" s="371"/>
      <c r="U293" s="439">
        <v>2576626.7465833933</v>
      </c>
      <c r="V293" s="370">
        <v>2198558.1525376542</v>
      </c>
      <c r="W293" s="409">
        <v>2389120.3812018754</v>
      </c>
      <c r="X293" s="333"/>
      <c r="Y293" s="444">
        <f t="shared" si="26"/>
        <v>560.5000571956341</v>
      </c>
      <c r="Z293" s="378">
        <f t="shared" si="26"/>
        <v>583.29003331324532</v>
      </c>
      <c r="AA293" s="415">
        <f t="shared" si="26"/>
        <v>672.68701230495299</v>
      </c>
      <c r="AB293" s="379"/>
      <c r="AC293" s="451">
        <f t="shared" si="27"/>
        <v>148.69869210783438</v>
      </c>
      <c r="AD293" s="378">
        <f t="shared" si="28"/>
        <v>44.704861278796514</v>
      </c>
      <c r="AE293" s="415">
        <f t="shared" si="29"/>
        <v>44.008052811592151</v>
      </c>
      <c r="AF293" s="379"/>
      <c r="AG293" s="451">
        <f t="shared" si="30"/>
        <v>33.057490090949393</v>
      </c>
      <c r="AH293" s="378">
        <f t="shared" si="31"/>
        <v>-35.819817943263082</v>
      </c>
      <c r="AI293" s="415">
        <f t="shared" si="32"/>
        <v>-35.819817943263082</v>
      </c>
      <c r="AJ293" s="379"/>
      <c r="AK293" s="451">
        <f t="shared" si="33"/>
        <v>192.65912583903395</v>
      </c>
      <c r="AL293" s="378">
        <f t="shared" si="34"/>
        <v>205.56010206589977</v>
      </c>
      <c r="AM293" s="415">
        <f t="shared" si="35"/>
        <v>186.00442670257982</v>
      </c>
      <c r="AN293" s="379"/>
      <c r="AO293" s="455">
        <f t="shared" si="36"/>
        <v>934.91536523345189</v>
      </c>
      <c r="AP293" s="380">
        <f t="shared" si="37"/>
        <v>797.73517871467857</v>
      </c>
      <c r="AQ293" s="420">
        <f t="shared" si="38"/>
        <v>866.87967387586195</v>
      </c>
    </row>
    <row r="294" spans="1:43" s="10" customFormat="1" ht="14.4" x14ac:dyDescent="0.3">
      <c r="A294" s="251">
        <v>935</v>
      </c>
      <c r="B294" s="349" t="s">
        <v>293</v>
      </c>
      <c r="C294" s="360">
        <v>3040</v>
      </c>
      <c r="D294" s="350"/>
      <c r="E294" s="427">
        <v>1080069.2760706772</v>
      </c>
      <c r="F294" s="370">
        <v>1001620.7514886268</v>
      </c>
      <c r="G294" s="409">
        <v>1038034.7650926334</v>
      </c>
      <c r="H294" s="360"/>
      <c r="I294" s="432">
        <v>-1384.6995544617216</v>
      </c>
      <c r="J294" s="370">
        <v>1608934.565710241</v>
      </c>
      <c r="K294" s="409">
        <v>1606805.1520727968</v>
      </c>
      <c r="L294" s="371"/>
      <c r="M294" s="432">
        <v>141505.90552974556</v>
      </c>
      <c r="N294" s="370">
        <v>1223606.7522572253</v>
      </c>
      <c r="O294" s="409">
        <v>1223606.7522572253</v>
      </c>
      <c r="P294" s="371"/>
      <c r="Q294" s="436">
        <v>603972.93120386766</v>
      </c>
      <c r="R294" s="370">
        <v>625535.2820783162</v>
      </c>
      <c r="S294" s="409">
        <v>569998.6326577717</v>
      </c>
      <c r="T294" s="371"/>
      <c r="U294" s="439">
        <v>1824163.4132498289</v>
      </c>
      <c r="V294" s="370">
        <v>4459697.3515344085</v>
      </c>
      <c r="W294" s="409">
        <v>4438445.3020804273</v>
      </c>
      <c r="X294" s="333"/>
      <c r="Y294" s="444">
        <f t="shared" si="26"/>
        <v>355.28594607588064</v>
      </c>
      <c r="Z294" s="378">
        <f t="shared" si="26"/>
        <v>329.4805103581009</v>
      </c>
      <c r="AA294" s="415">
        <f t="shared" si="26"/>
        <v>341.45880430678733</v>
      </c>
      <c r="AB294" s="379"/>
      <c r="AC294" s="451">
        <f t="shared" si="27"/>
        <v>-0.45549327449398735</v>
      </c>
      <c r="AD294" s="378">
        <f t="shared" si="28"/>
        <v>529.25479135205296</v>
      </c>
      <c r="AE294" s="415">
        <f t="shared" si="29"/>
        <v>528.55432633973578</v>
      </c>
      <c r="AF294" s="379"/>
      <c r="AG294" s="451">
        <f t="shared" si="30"/>
        <v>46.547995240047882</v>
      </c>
      <c r="AH294" s="378">
        <f t="shared" si="31"/>
        <v>402.50222113724516</v>
      </c>
      <c r="AI294" s="415">
        <f t="shared" si="32"/>
        <v>402.50222113724516</v>
      </c>
      <c r="AJ294" s="379"/>
      <c r="AK294" s="451">
        <f t="shared" si="33"/>
        <v>198.67530631706174</v>
      </c>
      <c r="AL294" s="378">
        <f t="shared" si="34"/>
        <v>205.76818489418295</v>
      </c>
      <c r="AM294" s="415">
        <f t="shared" si="35"/>
        <v>187.49955021637226</v>
      </c>
      <c r="AN294" s="379"/>
      <c r="AO294" s="455">
        <f t="shared" si="36"/>
        <v>600.05375435849635</v>
      </c>
      <c r="AP294" s="380">
        <f t="shared" si="37"/>
        <v>1467.0057077415818</v>
      </c>
      <c r="AQ294" s="420">
        <f t="shared" si="38"/>
        <v>1460.0149020001406</v>
      </c>
    </row>
    <row r="295" spans="1:43" s="10" customFormat="1" ht="14.4" x14ac:dyDescent="0.3">
      <c r="A295" s="251">
        <v>936</v>
      </c>
      <c r="B295" s="349" t="s">
        <v>294</v>
      </c>
      <c r="C295" s="360">
        <v>6465</v>
      </c>
      <c r="D295" s="350"/>
      <c r="E295" s="427">
        <v>2306322.3262816919</v>
      </c>
      <c r="F295" s="370">
        <v>2606159.0650851349</v>
      </c>
      <c r="G295" s="409">
        <v>2560287.4320665132</v>
      </c>
      <c r="H295" s="360"/>
      <c r="I295" s="432">
        <v>2496536.9565103459</v>
      </c>
      <c r="J295" s="370">
        <v>1945143.7975144694</v>
      </c>
      <c r="K295" s="409">
        <v>1940653.1973266623</v>
      </c>
      <c r="L295" s="371"/>
      <c r="M295" s="432">
        <v>1345893.1229531642</v>
      </c>
      <c r="N295" s="370">
        <v>983710.03453366912</v>
      </c>
      <c r="O295" s="409">
        <v>983710.03453366912</v>
      </c>
      <c r="P295" s="371"/>
      <c r="Q295" s="436">
        <v>1342425.2763266847</v>
      </c>
      <c r="R295" s="370">
        <v>1443031.3606962734</v>
      </c>
      <c r="S295" s="409">
        <v>1295511.7045532973</v>
      </c>
      <c r="T295" s="371"/>
      <c r="U295" s="439">
        <v>7491177.682071887</v>
      </c>
      <c r="V295" s="370">
        <v>6978044.2578295469</v>
      </c>
      <c r="W295" s="409">
        <v>6780162.3684801422</v>
      </c>
      <c r="X295" s="333"/>
      <c r="Y295" s="444">
        <f t="shared" si="26"/>
        <v>356.73972564295309</v>
      </c>
      <c r="Z295" s="378">
        <f t="shared" si="26"/>
        <v>403.1181848546226</v>
      </c>
      <c r="AA295" s="415">
        <f t="shared" si="26"/>
        <v>396.02280465065945</v>
      </c>
      <c r="AB295" s="379"/>
      <c r="AC295" s="451">
        <f t="shared" si="27"/>
        <v>386.16194222897849</v>
      </c>
      <c r="AD295" s="378">
        <f t="shared" si="28"/>
        <v>300.87297718707958</v>
      </c>
      <c r="AE295" s="415">
        <f t="shared" si="29"/>
        <v>300.17837545656027</v>
      </c>
      <c r="AF295" s="379"/>
      <c r="AG295" s="451">
        <f t="shared" si="30"/>
        <v>208.18145753335872</v>
      </c>
      <c r="AH295" s="378">
        <f t="shared" si="31"/>
        <v>152.15932475385446</v>
      </c>
      <c r="AI295" s="415">
        <f t="shared" si="32"/>
        <v>152.15932475385446</v>
      </c>
      <c r="AJ295" s="379"/>
      <c r="AK295" s="451">
        <f t="shared" si="33"/>
        <v>207.64505434287466</v>
      </c>
      <c r="AL295" s="378">
        <f t="shared" si="34"/>
        <v>223.20670699091622</v>
      </c>
      <c r="AM295" s="415">
        <f t="shared" si="35"/>
        <v>200.38850805155411</v>
      </c>
      <c r="AN295" s="379"/>
      <c r="AO295" s="455">
        <f t="shared" si="36"/>
        <v>1158.7281797481651</v>
      </c>
      <c r="AP295" s="380">
        <f t="shared" si="37"/>
        <v>1079.3571937864729</v>
      </c>
      <c r="AQ295" s="420">
        <f t="shared" si="38"/>
        <v>1048.7490129126284</v>
      </c>
    </row>
    <row r="296" spans="1:43" s="10" customFormat="1" ht="14.4" x14ac:dyDescent="0.3">
      <c r="A296" s="251">
        <v>946</v>
      </c>
      <c r="B296" s="349" t="s">
        <v>295</v>
      </c>
      <c r="C296" s="360">
        <v>6376</v>
      </c>
      <c r="D296" s="350"/>
      <c r="E296" s="427">
        <v>6891864.161263871</v>
      </c>
      <c r="F296" s="370">
        <v>7292424.1363211693</v>
      </c>
      <c r="G296" s="409">
        <v>6505253.3758293679</v>
      </c>
      <c r="H296" s="360"/>
      <c r="I296" s="432">
        <v>-69238.727095952665</v>
      </c>
      <c r="J296" s="370">
        <v>949549.31119058211</v>
      </c>
      <c r="K296" s="409">
        <v>945142.86664377537</v>
      </c>
      <c r="L296" s="371"/>
      <c r="M296" s="432">
        <v>248680.01792598719</v>
      </c>
      <c r="N296" s="370">
        <v>979390.79159031145</v>
      </c>
      <c r="O296" s="409">
        <v>979390.79159031145</v>
      </c>
      <c r="P296" s="371"/>
      <c r="Q296" s="436">
        <v>1298239.2523100425</v>
      </c>
      <c r="R296" s="370">
        <v>1334168.1567046111</v>
      </c>
      <c r="S296" s="409">
        <v>1229937.1192211653</v>
      </c>
      <c r="T296" s="371"/>
      <c r="U296" s="439">
        <v>8369544.704403948</v>
      </c>
      <c r="V296" s="370">
        <v>10555532.395806672</v>
      </c>
      <c r="W296" s="409">
        <v>9659724.1532846205</v>
      </c>
      <c r="X296" s="333"/>
      <c r="Y296" s="444">
        <f t="shared" si="26"/>
        <v>1080.9071771116485</v>
      </c>
      <c r="Z296" s="378">
        <f t="shared" si="26"/>
        <v>1143.7302597743364</v>
      </c>
      <c r="AA296" s="415">
        <f t="shared" si="26"/>
        <v>1020.2718594462622</v>
      </c>
      <c r="AB296" s="379"/>
      <c r="AC296" s="451">
        <f t="shared" si="27"/>
        <v>-10.859273383932351</v>
      </c>
      <c r="AD296" s="378">
        <f t="shared" si="28"/>
        <v>148.92555068861074</v>
      </c>
      <c r="AE296" s="415">
        <f t="shared" si="29"/>
        <v>148.23445210849675</v>
      </c>
      <c r="AF296" s="379"/>
      <c r="AG296" s="451">
        <f t="shared" si="30"/>
        <v>39.002512221767127</v>
      </c>
      <c r="AH296" s="378">
        <f t="shared" si="31"/>
        <v>153.60583305996101</v>
      </c>
      <c r="AI296" s="415">
        <f t="shared" si="32"/>
        <v>153.60583305996101</v>
      </c>
      <c r="AJ296" s="379"/>
      <c r="AK296" s="451">
        <f t="shared" si="33"/>
        <v>203.61343354925384</v>
      </c>
      <c r="AL296" s="378">
        <f t="shared" si="34"/>
        <v>209.24845619582985</v>
      </c>
      <c r="AM296" s="415">
        <f t="shared" si="35"/>
        <v>192.90105383017021</v>
      </c>
      <c r="AN296" s="379"/>
      <c r="AO296" s="455">
        <f t="shared" si="36"/>
        <v>1312.6638494987371</v>
      </c>
      <c r="AP296" s="380">
        <f t="shared" si="37"/>
        <v>1655.5100997187378</v>
      </c>
      <c r="AQ296" s="420">
        <f t="shared" si="38"/>
        <v>1515.0131984448903</v>
      </c>
    </row>
    <row r="297" spans="1:43" s="10" customFormat="1" ht="14.4" x14ac:dyDescent="0.3">
      <c r="A297" s="251">
        <v>976</v>
      </c>
      <c r="B297" s="349" t="s">
        <v>296</v>
      </c>
      <c r="C297" s="360">
        <v>3830</v>
      </c>
      <c r="D297" s="350"/>
      <c r="E297" s="427">
        <v>3652314.0681360764</v>
      </c>
      <c r="F297" s="370">
        <v>3543817.9884044556</v>
      </c>
      <c r="G297" s="409">
        <v>3315290.0205967091</v>
      </c>
      <c r="H297" s="360"/>
      <c r="I297" s="432">
        <v>609999.86583882815</v>
      </c>
      <c r="J297" s="370">
        <v>849545.94061936322</v>
      </c>
      <c r="K297" s="409">
        <v>846862.61731205601</v>
      </c>
      <c r="L297" s="371"/>
      <c r="M297" s="432">
        <v>315883.86778970098</v>
      </c>
      <c r="N297" s="370">
        <v>500992.1016643857</v>
      </c>
      <c r="O297" s="409">
        <v>500992.1016643857</v>
      </c>
      <c r="P297" s="371"/>
      <c r="Q297" s="436">
        <v>785735.15488109505</v>
      </c>
      <c r="R297" s="370">
        <v>832842.5114030228</v>
      </c>
      <c r="S297" s="409">
        <v>752879.80999952229</v>
      </c>
      <c r="T297" s="371"/>
      <c r="U297" s="439">
        <v>5363932.9566457011</v>
      </c>
      <c r="V297" s="370">
        <v>5727198.5420912281</v>
      </c>
      <c r="W297" s="409">
        <v>5416024.5495726727</v>
      </c>
      <c r="X297" s="333"/>
      <c r="Y297" s="444">
        <f t="shared" si="26"/>
        <v>953.60680630184766</v>
      </c>
      <c r="Z297" s="378">
        <f t="shared" si="26"/>
        <v>925.2788481473774</v>
      </c>
      <c r="AA297" s="415">
        <f t="shared" si="26"/>
        <v>865.61097143517213</v>
      </c>
      <c r="AB297" s="379"/>
      <c r="AC297" s="451">
        <f t="shared" si="27"/>
        <v>159.26889447488986</v>
      </c>
      <c r="AD297" s="378">
        <f t="shared" si="28"/>
        <v>221.81356151941597</v>
      </c>
      <c r="AE297" s="415">
        <f t="shared" si="29"/>
        <v>221.11295491176398</v>
      </c>
      <c r="AF297" s="379"/>
      <c r="AG297" s="451">
        <f t="shared" si="30"/>
        <v>82.476205689216968</v>
      </c>
      <c r="AH297" s="378">
        <f t="shared" si="31"/>
        <v>130.80733724918687</v>
      </c>
      <c r="AI297" s="415">
        <f t="shared" si="32"/>
        <v>130.80733724918687</v>
      </c>
      <c r="AJ297" s="379"/>
      <c r="AK297" s="451">
        <f t="shared" si="33"/>
        <v>205.15278195328852</v>
      </c>
      <c r="AL297" s="378">
        <f t="shared" si="34"/>
        <v>217.45235284674226</v>
      </c>
      <c r="AM297" s="415">
        <f t="shared" si="35"/>
        <v>196.57436292415724</v>
      </c>
      <c r="AN297" s="379"/>
      <c r="AO297" s="455">
        <f t="shared" si="36"/>
        <v>1400.5046884192432</v>
      </c>
      <c r="AP297" s="380">
        <f t="shared" si="37"/>
        <v>1495.3520997627227</v>
      </c>
      <c r="AQ297" s="420">
        <f t="shared" si="38"/>
        <v>1414.1056265202801</v>
      </c>
    </row>
    <row r="298" spans="1:43" s="10" customFormat="1" ht="14.4" x14ac:dyDescent="0.3">
      <c r="A298" s="251">
        <v>977</v>
      </c>
      <c r="B298" s="349" t="s">
        <v>297</v>
      </c>
      <c r="C298" s="360">
        <v>15357</v>
      </c>
      <c r="D298" s="350"/>
      <c r="E298" s="427">
        <v>16413814.424237499</v>
      </c>
      <c r="F298" s="370">
        <v>16928244.893172912</v>
      </c>
      <c r="G298" s="409">
        <v>16224670.007431112</v>
      </c>
      <c r="H298" s="360"/>
      <c r="I298" s="432">
        <v>-60573.918385576966</v>
      </c>
      <c r="J298" s="370">
        <v>-915157.29540060798</v>
      </c>
      <c r="K298" s="409">
        <v>-925713.99974380317</v>
      </c>
      <c r="L298" s="371"/>
      <c r="M298" s="432">
        <v>-408394.49690884101</v>
      </c>
      <c r="N298" s="370">
        <v>-992899.35600625223</v>
      </c>
      <c r="O298" s="409">
        <v>-992899.35600625223</v>
      </c>
      <c r="P298" s="371"/>
      <c r="Q298" s="436">
        <v>2361706.3237006543</v>
      </c>
      <c r="R298" s="370">
        <v>2466723.0555380294</v>
      </c>
      <c r="S298" s="409">
        <v>2191714.4937301325</v>
      </c>
      <c r="T298" s="371"/>
      <c r="U298" s="439">
        <v>18306552.332643736</v>
      </c>
      <c r="V298" s="370">
        <v>17486911.297304083</v>
      </c>
      <c r="W298" s="409">
        <v>16497771.14541119</v>
      </c>
      <c r="X298" s="333"/>
      <c r="Y298" s="444">
        <f t="shared" si="26"/>
        <v>1068.81646312675</v>
      </c>
      <c r="Z298" s="378">
        <f t="shared" si="26"/>
        <v>1102.3145727142614</v>
      </c>
      <c r="AA298" s="415">
        <f t="shared" si="26"/>
        <v>1056.4999679254486</v>
      </c>
      <c r="AB298" s="379"/>
      <c r="AC298" s="451">
        <f t="shared" si="27"/>
        <v>-3.9443848658967875</v>
      </c>
      <c r="AD298" s="378">
        <f t="shared" si="28"/>
        <v>-59.592192186013413</v>
      </c>
      <c r="AE298" s="415">
        <f t="shared" si="29"/>
        <v>-60.279611886683803</v>
      </c>
      <c r="AF298" s="379"/>
      <c r="AG298" s="451">
        <f t="shared" si="30"/>
        <v>-26.593377411528358</v>
      </c>
      <c r="AH298" s="378">
        <f t="shared" si="31"/>
        <v>-64.654512991225644</v>
      </c>
      <c r="AI298" s="415">
        <f t="shared" si="32"/>
        <v>-64.654512991225644</v>
      </c>
      <c r="AJ298" s="379"/>
      <c r="AK298" s="451">
        <f t="shared" si="33"/>
        <v>153.7869586312857</v>
      </c>
      <c r="AL298" s="378">
        <f t="shared" si="34"/>
        <v>160.62532106127691</v>
      </c>
      <c r="AM298" s="415">
        <f t="shared" si="35"/>
        <v>142.71762022075487</v>
      </c>
      <c r="AN298" s="379"/>
      <c r="AO298" s="455">
        <f t="shared" si="36"/>
        <v>1192.0656594806105</v>
      </c>
      <c r="AP298" s="380">
        <f t="shared" si="37"/>
        <v>1138.6931885982992</v>
      </c>
      <c r="AQ298" s="420">
        <f t="shared" si="38"/>
        <v>1074.2834632682939</v>
      </c>
    </row>
    <row r="299" spans="1:43" s="10" customFormat="1" ht="14.4" x14ac:dyDescent="0.3">
      <c r="A299" s="251">
        <v>980</v>
      </c>
      <c r="B299" s="349" t="s">
        <v>298</v>
      </c>
      <c r="C299" s="360">
        <v>33533</v>
      </c>
      <c r="D299" s="350"/>
      <c r="E299" s="427">
        <v>28671966.722575895</v>
      </c>
      <c r="F299" s="370">
        <v>27284925.264105752</v>
      </c>
      <c r="G299" s="409">
        <v>26871006.885210142</v>
      </c>
      <c r="H299" s="360"/>
      <c r="I299" s="432">
        <v>-62703.91624709098</v>
      </c>
      <c r="J299" s="370">
        <v>1755043.9101209596</v>
      </c>
      <c r="K299" s="409">
        <v>1732037.6893123968</v>
      </c>
      <c r="L299" s="371"/>
      <c r="M299" s="432">
        <v>-948007.07198615419</v>
      </c>
      <c r="N299" s="370">
        <v>423622.0263023749</v>
      </c>
      <c r="O299" s="409">
        <v>423622.0263023749</v>
      </c>
      <c r="P299" s="371"/>
      <c r="Q299" s="436">
        <v>4171102.1754224109</v>
      </c>
      <c r="R299" s="370">
        <v>4344511.9211390801</v>
      </c>
      <c r="S299" s="409">
        <v>3848229.4844932128</v>
      </c>
      <c r="T299" s="371"/>
      <c r="U299" s="439">
        <v>31832357.909765061</v>
      </c>
      <c r="V299" s="370">
        <v>33808103.121668167</v>
      </c>
      <c r="W299" s="409">
        <v>32874896.085318126</v>
      </c>
      <c r="X299" s="333"/>
      <c r="Y299" s="444">
        <f t="shared" si="26"/>
        <v>855.0373280820653</v>
      </c>
      <c r="Z299" s="378">
        <f t="shared" si="26"/>
        <v>813.67385155237389</v>
      </c>
      <c r="AA299" s="415">
        <f t="shared" si="26"/>
        <v>801.33023842811986</v>
      </c>
      <c r="AB299" s="379"/>
      <c r="AC299" s="451">
        <f t="shared" si="27"/>
        <v>-1.869916686460829</v>
      </c>
      <c r="AD299" s="378">
        <f t="shared" si="28"/>
        <v>52.337813798972938</v>
      </c>
      <c r="AE299" s="415">
        <f t="shared" si="29"/>
        <v>51.651736776083169</v>
      </c>
      <c r="AF299" s="379"/>
      <c r="AG299" s="451">
        <f t="shared" si="30"/>
        <v>-28.270869650378856</v>
      </c>
      <c r="AH299" s="378">
        <f t="shared" si="31"/>
        <v>12.632989183859927</v>
      </c>
      <c r="AI299" s="415">
        <f t="shared" si="32"/>
        <v>12.632989183859927</v>
      </c>
      <c r="AJ299" s="379"/>
      <c r="AK299" s="451">
        <f t="shared" si="33"/>
        <v>124.38798125495515</v>
      </c>
      <c r="AL299" s="378">
        <f t="shared" si="34"/>
        <v>129.55929744249187</v>
      </c>
      <c r="AM299" s="415">
        <f t="shared" si="35"/>
        <v>114.75947527788188</v>
      </c>
      <c r="AN299" s="379"/>
      <c r="AO299" s="455">
        <f t="shared" si="36"/>
        <v>949.2845230001808</v>
      </c>
      <c r="AP299" s="380">
        <f t="shared" si="37"/>
        <v>1008.2039519776986</v>
      </c>
      <c r="AQ299" s="420">
        <f t="shared" si="38"/>
        <v>980.37443966594481</v>
      </c>
    </row>
    <row r="300" spans="1:43" s="10" customFormat="1" ht="14.4" x14ac:dyDescent="0.3">
      <c r="A300" s="251">
        <v>981</v>
      </c>
      <c r="B300" s="349" t="s">
        <v>299</v>
      </c>
      <c r="C300" s="360">
        <v>2282</v>
      </c>
      <c r="D300" s="350"/>
      <c r="E300" s="427">
        <v>1205625.2133719656</v>
      </c>
      <c r="F300" s="370">
        <v>1121477.8461737994</v>
      </c>
      <c r="G300" s="409">
        <v>968918.12641670811</v>
      </c>
      <c r="H300" s="360"/>
      <c r="I300" s="432">
        <v>320344.08370615816</v>
      </c>
      <c r="J300" s="370">
        <v>472278.85145890404</v>
      </c>
      <c r="K300" s="409">
        <v>470682.65348124108</v>
      </c>
      <c r="L300" s="371"/>
      <c r="M300" s="432">
        <v>141844.8768570988</v>
      </c>
      <c r="N300" s="370">
        <v>258968.52821182716</v>
      </c>
      <c r="O300" s="409">
        <v>258968.52821182716</v>
      </c>
      <c r="P300" s="371"/>
      <c r="Q300" s="436">
        <v>474627.23597539699</v>
      </c>
      <c r="R300" s="370">
        <v>491202.53962250683</v>
      </c>
      <c r="S300" s="409">
        <v>451976.92507980159</v>
      </c>
      <c r="T300" s="371"/>
      <c r="U300" s="439">
        <v>2142441.4099106197</v>
      </c>
      <c r="V300" s="370">
        <v>2343927.7654670374</v>
      </c>
      <c r="W300" s="409">
        <v>2150546.2331895782</v>
      </c>
      <c r="X300" s="333"/>
      <c r="Y300" s="444">
        <f t="shared" si="26"/>
        <v>528.31955011917864</v>
      </c>
      <c r="Z300" s="378">
        <f t="shared" si="26"/>
        <v>491.44515607966667</v>
      </c>
      <c r="AA300" s="415">
        <f t="shared" si="26"/>
        <v>424.59164172511311</v>
      </c>
      <c r="AB300" s="379"/>
      <c r="AC300" s="451">
        <f t="shared" si="27"/>
        <v>140.37865193083181</v>
      </c>
      <c r="AD300" s="378">
        <f t="shared" si="28"/>
        <v>206.95830475850309</v>
      </c>
      <c r="AE300" s="415">
        <f t="shared" si="29"/>
        <v>206.25883149922922</v>
      </c>
      <c r="AF300" s="379"/>
      <c r="AG300" s="451">
        <f t="shared" si="30"/>
        <v>62.158140603461348</v>
      </c>
      <c r="AH300" s="378">
        <f t="shared" si="31"/>
        <v>113.48314119711971</v>
      </c>
      <c r="AI300" s="415">
        <f t="shared" si="32"/>
        <v>113.48314119711971</v>
      </c>
      <c r="AJ300" s="379"/>
      <c r="AK300" s="451">
        <f t="shared" si="33"/>
        <v>207.98739525652803</v>
      </c>
      <c r="AL300" s="378">
        <f t="shared" si="34"/>
        <v>215.25089378725102</v>
      </c>
      <c r="AM300" s="415">
        <f t="shared" si="35"/>
        <v>198.06175507440912</v>
      </c>
      <c r="AN300" s="379"/>
      <c r="AO300" s="455">
        <f t="shared" si="36"/>
        <v>938.84373790999985</v>
      </c>
      <c r="AP300" s="380">
        <f t="shared" si="37"/>
        <v>1027.1374958225406</v>
      </c>
      <c r="AQ300" s="420">
        <f t="shared" si="38"/>
        <v>942.39536949587125</v>
      </c>
    </row>
    <row r="301" spans="1:43" s="10" customFormat="1" ht="14.4" x14ac:dyDescent="0.3">
      <c r="A301" s="251">
        <v>989</v>
      </c>
      <c r="B301" s="349" t="s">
        <v>300</v>
      </c>
      <c r="C301" s="360">
        <v>5484</v>
      </c>
      <c r="D301" s="350"/>
      <c r="E301" s="427">
        <v>3013301.2820492079</v>
      </c>
      <c r="F301" s="370">
        <v>2863574.8422181765</v>
      </c>
      <c r="G301" s="409">
        <v>2885098.4565242375</v>
      </c>
      <c r="H301" s="360"/>
      <c r="I301" s="432">
        <v>-779524.71954086318</v>
      </c>
      <c r="J301" s="370">
        <v>130112.45141753838</v>
      </c>
      <c r="K301" s="409">
        <v>126303.37396176708</v>
      </c>
      <c r="L301" s="371"/>
      <c r="M301" s="432">
        <v>-462239.63386356074</v>
      </c>
      <c r="N301" s="370">
        <v>149127.43198766364</v>
      </c>
      <c r="O301" s="409">
        <v>149127.43198766364</v>
      </c>
      <c r="P301" s="371"/>
      <c r="Q301" s="436">
        <v>1103132.3937999944</v>
      </c>
      <c r="R301" s="370">
        <v>1167016.6658842149</v>
      </c>
      <c r="S301" s="409">
        <v>1059405.0826402633</v>
      </c>
      <c r="T301" s="371"/>
      <c r="U301" s="439">
        <v>2874669.3224447779</v>
      </c>
      <c r="V301" s="370">
        <v>4309831.3915075939</v>
      </c>
      <c r="W301" s="409">
        <v>4219934.3451139312</v>
      </c>
      <c r="X301" s="333"/>
      <c r="Y301" s="444">
        <f t="shared" si="26"/>
        <v>549.47142269314509</v>
      </c>
      <c r="Z301" s="378">
        <f t="shared" si="26"/>
        <v>522.16900842782206</v>
      </c>
      <c r="AA301" s="415">
        <f t="shared" si="26"/>
        <v>526.09381045299733</v>
      </c>
      <c r="AB301" s="379"/>
      <c r="AC301" s="451">
        <f t="shared" si="27"/>
        <v>-142.14528073319897</v>
      </c>
      <c r="AD301" s="378">
        <f t="shared" si="28"/>
        <v>23.725829944846531</v>
      </c>
      <c r="AE301" s="415">
        <f t="shared" si="29"/>
        <v>23.031249810679629</v>
      </c>
      <c r="AF301" s="379"/>
      <c r="AG301" s="451">
        <f t="shared" si="30"/>
        <v>-84.288773498096418</v>
      </c>
      <c r="AH301" s="378">
        <f t="shared" si="31"/>
        <v>27.193185993374115</v>
      </c>
      <c r="AI301" s="415">
        <f t="shared" si="32"/>
        <v>27.193185993374115</v>
      </c>
      <c r="AJ301" s="379"/>
      <c r="AK301" s="451">
        <f t="shared" si="33"/>
        <v>201.15470346462334</v>
      </c>
      <c r="AL301" s="378">
        <f t="shared" si="34"/>
        <v>212.80391427502096</v>
      </c>
      <c r="AM301" s="415">
        <f t="shared" si="35"/>
        <v>193.18108727940614</v>
      </c>
      <c r="AN301" s="379"/>
      <c r="AO301" s="455">
        <f t="shared" si="36"/>
        <v>524.19207192647298</v>
      </c>
      <c r="AP301" s="380">
        <f t="shared" si="37"/>
        <v>785.8919386410638</v>
      </c>
      <c r="AQ301" s="420">
        <f t="shared" si="38"/>
        <v>769.49933353645724</v>
      </c>
    </row>
    <row r="302" spans="1:43" s="10" customFormat="1" ht="14.4" x14ac:dyDescent="0.3">
      <c r="A302" s="251">
        <v>992</v>
      </c>
      <c r="B302" s="349" t="s">
        <v>301</v>
      </c>
      <c r="C302" s="360">
        <v>18318</v>
      </c>
      <c r="D302" s="350"/>
      <c r="E302" s="427">
        <v>6433779.5611802861</v>
      </c>
      <c r="F302" s="370">
        <v>7234356.7495439257</v>
      </c>
      <c r="G302" s="409">
        <v>7469763.6994507425</v>
      </c>
      <c r="H302" s="360"/>
      <c r="I302" s="432">
        <v>4499011.813399097</v>
      </c>
      <c r="J302" s="370">
        <v>4916899.7654698761</v>
      </c>
      <c r="K302" s="409">
        <v>4904085.3446267284</v>
      </c>
      <c r="L302" s="371"/>
      <c r="M302" s="432">
        <v>4116799.4274443183</v>
      </c>
      <c r="N302" s="370">
        <v>4401356.3725887146</v>
      </c>
      <c r="O302" s="409">
        <v>4401356.3725887146</v>
      </c>
      <c r="P302" s="371"/>
      <c r="Q302" s="436">
        <v>2912894.9240448656</v>
      </c>
      <c r="R302" s="370">
        <v>3080220.6989508122</v>
      </c>
      <c r="S302" s="409">
        <v>2717523.8355337828</v>
      </c>
      <c r="T302" s="371"/>
      <c r="U302" s="439">
        <v>17962485.726068567</v>
      </c>
      <c r="V302" s="370">
        <v>19632833.586553331</v>
      </c>
      <c r="W302" s="409">
        <v>19492729.25219997</v>
      </c>
      <c r="X302" s="333"/>
      <c r="Y302" s="444">
        <f t="shared" si="26"/>
        <v>351.22718425484692</v>
      </c>
      <c r="Z302" s="378">
        <f t="shared" si="26"/>
        <v>394.93158366327799</v>
      </c>
      <c r="AA302" s="415">
        <f t="shared" si="26"/>
        <v>407.78271096466551</v>
      </c>
      <c r="AB302" s="379"/>
      <c r="AC302" s="451">
        <f t="shared" si="27"/>
        <v>245.60606034496652</v>
      </c>
      <c r="AD302" s="378">
        <f t="shared" si="28"/>
        <v>268.41902857680293</v>
      </c>
      <c r="AE302" s="415">
        <f t="shared" si="29"/>
        <v>267.71947508607536</v>
      </c>
      <c r="AF302" s="379"/>
      <c r="AG302" s="451">
        <f t="shared" si="30"/>
        <v>224.74066095885567</v>
      </c>
      <c r="AH302" s="378">
        <f t="shared" si="31"/>
        <v>240.27494118291924</v>
      </c>
      <c r="AI302" s="415">
        <f t="shared" si="32"/>
        <v>240.27494118291924</v>
      </c>
      <c r="AJ302" s="379"/>
      <c r="AK302" s="451">
        <f t="shared" si="33"/>
        <v>159.01817469400947</v>
      </c>
      <c r="AL302" s="378">
        <f t="shared" si="34"/>
        <v>168.15267490723946</v>
      </c>
      <c r="AM302" s="415">
        <f t="shared" si="35"/>
        <v>148.35264960878823</v>
      </c>
      <c r="AN302" s="379"/>
      <c r="AO302" s="455">
        <f t="shared" si="36"/>
        <v>980.59208025267867</v>
      </c>
      <c r="AP302" s="380">
        <f t="shared" si="37"/>
        <v>1071.7782283302397</v>
      </c>
      <c r="AQ302" s="420">
        <f t="shared" si="38"/>
        <v>1064.1297768424483</v>
      </c>
    </row>
    <row r="303" spans="1:43" ht="14.4" x14ac:dyDescent="0.3">
      <c r="A303" s="110"/>
      <c r="B303" s="351"/>
      <c r="C303" s="361"/>
      <c r="D303" s="352"/>
      <c r="E303" s="422"/>
      <c r="H303" s="356"/>
      <c r="Q303" s="437"/>
      <c r="U303" s="437"/>
      <c r="Y303" s="445"/>
      <c r="Z303" s="258"/>
      <c r="AA303" s="416"/>
      <c r="AB303" s="110"/>
      <c r="AC303" s="452"/>
      <c r="AD303" s="258"/>
      <c r="AE303" s="416"/>
      <c r="AF303" s="110"/>
      <c r="AG303" s="452"/>
      <c r="AH303" s="258"/>
      <c r="AI303" s="416"/>
      <c r="AJ303" s="110"/>
      <c r="AK303" s="452"/>
      <c r="AL303" s="258"/>
      <c r="AM303" s="416"/>
      <c r="AN303" s="110"/>
      <c r="AO303" s="456"/>
      <c r="AP303" s="259"/>
      <c r="AQ303" s="421"/>
    </row>
    <row r="304" spans="1:43" ht="14.4" x14ac:dyDescent="0.3">
      <c r="A304" s="110"/>
      <c r="B304" s="351"/>
      <c r="C304" s="361"/>
      <c r="D304" s="352"/>
      <c r="E304" s="422"/>
      <c r="H304" s="356"/>
      <c r="Q304" s="437"/>
      <c r="U304" s="437"/>
      <c r="Y304" s="445"/>
      <c r="Z304" s="258"/>
      <c r="AA304" s="416"/>
      <c r="AB304" s="110"/>
      <c r="AC304" s="452"/>
      <c r="AD304" s="258"/>
      <c r="AE304" s="416"/>
      <c r="AF304" s="110"/>
      <c r="AG304" s="452"/>
      <c r="AH304" s="258"/>
      <c r="AI304" s="416"/>
      <c r="AJ304" s="110"/>
      <c r="AK304" s="452"/>
      <c r="AL304" s="258"/>
      <c r="AM304" s="416"/>
      <c r="AN304" s="110"/>
      <c r="AO304" s="456"/>
      <c r="AP304" s="259"/>
      <c r="AQ304" s="421"/>
    </row>
    <row r="305" spans="1:43" ht="14.4" x14ac:dyDescent="0.3">
      <c r="A305" s="110"/>
      <c r="B305" s="351"/>
      <c r="C305" s="361"/>
      <c r="D305" s="352"/>
      <c r="E305" s="422"/>
      <c r="H305" s="356"/>
      <c r="Q305" s="437"/>
      <c r="U305" s="437"/>
      <c r="Y305" s="445"/>
      <c r="Z305" s="258"/>
      <c r="AA305" s="416"/>
      <c r="AB305" s="110"/>
      <c r="AC305" s="452"/>
      <c r="AD305" s="258"/>
      <c r="AE305" s="416"/>
      <c r="AF305" s="110"/>
      <c r="AG305" s="452"/>
      <c r="AH305" s="258"/>
      <c r="AI305" s="416"/>
      <c r="AJ305" s="110"/>
      <c r="AK305" s="452"/>
      <c r="AL305" s="258"/>
      <c r="AM305" s="416"/>
      <c r="AN305" s="110"/>
      <c r="AO305" s="456"/>
      <c r="AP305" s="259"/>
      <c r="AQ305" s="421"/>
    </row>
    <row r="306" spans="1:43" ht="14.4" x14ac:dyDescent="0.3">
      <c r="A306" s="110"/>
      <c r="B306" s="351"/>
      <c r="C306" s="361"/>
      <c r="D306" s="352"/>
      <c r="E306" s="422"/>
      <c r="H306" s="356"/>
      <c r="Q306" s="437"/>
      <c r="U306" s="437"/>
      <c r="Y306" s="445"/>
      <c r="Z306" s="258"/>
      <c r="AA306" s="416"/>
      <c r="AB306" s="110"/>
      <c r="AC306" s="452"/>
      <c r="AD306" s="258"/>
      <c r="AE306" s="416"/>
      <c r="AF306" s="110"/>
      <c r="AG306" s="452"/>
      <c r="AH306" s="258"/>
      <c r="AI306" s="416"/>
      <c r="AJ306" s="110"/>
      <c r="AK306" s="452"/>
      <c r="AL306" s="258"/>
      <c r="AM306" s="416"/>
      <c r="AN306" s="110"/>
      <c r="AO306" s="456"/>
      <c r="AP306" s="259"/>
      <c r="AQ306" s="421"/>
    </row>
    <row r="307" spans="1:43" ht="14.4" x14ac:dyDescent="0.3">
      <c r="A307" s="151"/>
      <c r="E307" s="422"/>
      <c r="H307" s="356"/>
      <c r="Q307" s="437"/>
      <c r="U307" s="437"/>
      <c r="Y307" s="445"/>
      <c r="Z307" s="258"/>
      <c r="AA307" s="416"/>
      <c r="AB307" s="110"/>
      <c r="AC307" s="452"/>
      <c r="AD307" s="258"/>
      <c r="AE307" s="416"/>
      <c r="AF307" s="110"/>
      <c r="AG307" s="452"/>
      <c r="AH307" s="258"/>
      <c r="AI307" s="416"/>
      <c r="AJ307" s="110"/>
      <c r="AK307" s="452"/>
      <c r="AL307" s="258"/>
      <c r="AM307" s="416"/>
      <c r="AN307" s="110"/>
      <c r="AO307" s="456"/>
      <c r="AP307" s="259"/>
      <c r="AQ307" s="421"/>
    </row>
    <row r="308" spans="1:43" ht="14.4" x14ac:dyDescent="0.3">
      <c r="A308" s="151"/>
      <c r="E308" s="422"/>
      <c r="H308" s="356"/>
      <c r="Y308" s="445"/>
      <c r="Z308" s="258"/>
      <c r="AA308" s="416"/>
      <c r="AB308" s="110"/>
      <c r="AC308" s="452"/>
      <c r="AD308" s="258"/>
      <c r="AE308" s="416"/>
      <c r="AF308" s="110"/>
      <c r="AG308" s="452"/>
      <c r="AH308" s="258"/>
      <c r="AI308" s="416"/>
      <c r="AJ308" s="110"/>
      <c r="AK308" s="452"/>
      <c r="AL308" s="258"/>
      <c r="AM308" s="416"/>
      <c r="AN308" s="110"/>
      <c r="AO308" s="456"/>
      <c r="AP308" s="259"/>
      <c r="AQ308" s="421"/>
    </row>
    <row r="309" spans="1:43" ht="14.4" x14ac:dyDescent="0.3">
      <c r="A309" s="151"/>
      <c r="E309" s="422"/>
      <c r="H309" s="356"/>
      <c r="Y309" s="445"/>
      <c r="Z309" s="258"/>
      <c r="AA309" s="416"/>
      <c r="AB309" s="110"/>
      <c r="AC309" s="452"/>
      <c r="AD309" s="258"/>
      <c r="AE309" s="416"/>
      <c r="AF309" s="110"/>
      <c r="AG309" s="452"/>
      <c r="AH309" s="258"/>
      <c r="AI309" s="416"/>
      <c r="AJ309" s="110"/>
      <c r="AK309" s="452"/>
      <c r="AL309" s="258"/>
      <c r="AM309" s="416"/>
      <c r="AN309" s="110"/>
      <c r="AO309" s="456"/>
      <c r="AP309" s="259"/>
      <c r="AQ309" s="421"/>
    </row>
    <row r="310" spans="1:43" ht="14.4" x14ac:dyDescent="0.3">
      <c r="A310" s="151"/>
      <c r="E310" s="422"/>
      <c r="H310" s="356"/>
      <c r="Y310" s="445"/>
      <c r="Z310" s="258"/>
      <c r="AA310" s="416"/>
      <c r="AB310" s="110"/>
      <c r="AC310" s="452"/>
      <c r="AD310" s="258"/>
      <c r="AE310" s="416"/>
      <c r="AF310" s="110"/>
      <c r="AG310" s="452"/>
      <c r="AH310" s="258"/>
      <c r="AI310" s="416"/>
      <c r="AJ310" s="110"/>
      <c r="AK310" s="452"/>
      <c r="AL310" s="258"/>
      <c r="AM310" s="416"/>
      <c r="AN310" s="110"/>
      <c r="AO310" s="456"/>
      <c r="AP310" s="259"/>
      <c r="AQ310" s="421"/>
    </row>
    <row r="311" spans="1:43" ht="14.4" x14ac:dyDescent="0.3">
      <c r="A311" s="151"/>
      <c r="E311" s="422"/>
      <c r="H311" s="356"/>
      <c r="Y311" s="445"/>
      <c r="Z311" s="258"/>
      <c r="AA311" s="416"/>
      <c r="AB311" s="110"/>
      <c r="AC311" s="452"/>
      <c r="AD311" s="258"/>
      <c r="AE311" s="416"/>
      <c r="AF311" s="110"/>
      <c r="AG311" s="452"/>
      <c r="AH311" s="258"/>
      <c r="AI311" s="416"/>
      <c r="AJ311" s="110"/>
      <c r="AK311" s="452"/>
      <c r="AL311" s="258"/>
      <c r="AM311" s="416"/>
      <c r="AN311" s="110"/>
      <c r="AO311" s="456"/>
      <c r="AP311" s="259"/>
      <c r="AQ311" s="421"/>
    </row>
    <row r="312" spans="1:43" ht="14.4" x14ac:dyDescent="0.3">
      <c r="A312" s="151"/>
      <c r="E312" s="422"/>
      <c r="H312" s="356"/>
    </row>
    <row r="313" spans="1:43" ht="14.4" x14ac:dyDescent="0.3">
      <c r="A313" s="151"/>
      <c r="E313" s="422"/>
      <c r="H313" s="356"/>
    </row>
    <row r="314" spans="1:43" ht="14.4" x14ac:dyDescent="0.3">
      <c r="A314" s="151"/>
      <c r="E314" s="422"/>
      <c r="H314" s="356"/>
    </row>
    <row r="315" spans="1:43" ht="14.4" x14ac:dyDescent="0.3">
      <c r="A315" s="151"/>
      <c r="E315" s="422"/>
      <c r="H315" s="356"/>
    </row>
    <row r="316" spans="1:43" ht="14.4" x14ac:dyDescent="0.3">
      <c r="A316" s="151"/>
      <c r="E316" s="422"/>
      <c r="H316" s="356"/>
    </row>
    <row r="317" spans="1:43" ht="14.4" x14ac:dyDescent="0.3">
      <c r="A317" s="152"/>
      <c r="E317" s="422"/>
      <c r="H317" s="356"/>
    </row>
    <row r="318" spans="1:43" ht="14.4" x14ac:dyDescent="0.3">
      <c r="A318" s="152"/>
      <c r="E318" s="422"/>
      <c r="H318" s="356"/>
    </row>
    <row r="319" spans="1:43" ht="14.4" x14ac:dyDescent="0.3">
      <c r="A319" s="152"/>
      <c r="B319" s="354"/>
    </row>
    <row r="320" spans="1:43" ht="14.4" x14ac:dyDescent="0.3">
      <c r="A320" s="152"/>
    </row>
    <row r="321" spans="1:2" ht="14.4" x14ac:dyDescent="0.3">
      <c r="A321" s="152"/>
    </row>
    <row r="322" spans="1:2" ht="14.4" x14ac:dyDescent="0.3">
      <c r="A322" s="152"/>
    </row>
    <row r="323" spans="1:2" ht="14.4" x14ac:dyDescent="0.3">
      <c r="A323" s="152"/>
    </row>
    <row r="324" spans="1:2" ht="14.4" x14ac:dyDescent="0.3">
      <c r="A324" s="152"/>
      <c r="B324" s="355"/>
    </row>
    <row r="325" spans="1:2" ht="14.4" x14ac:dyDescent="0.3">
      <c r="A325" s="155"/>
      <c r="B325" s="355"/>
    </row>
    <row r="326" spans="1:2" ht="14.4" x14ac:dyDescent="0.3">
      <c r="A326" s="152"/>
    </row>
    <row r="327" spans="1:2" ht="14.4" x14ac:dyDescent="0.3">
      <c r="A327" s="152"/>
    </row>
    <row r="328" spans="1:2" ht="14.4" x14ac:dyDescent="0.3">
      <c r="A328" s="152"/>
    </row>
    <row r="329" spans="1:2" ht="14.4" x14ac:dyDescent="0.3">
      <c r="A329" s="155"/>
    </row>
    <row r="330" spans="1:2" ht="14.4" x14ac:dyDescent="0.3">
      <c r="A330" s="152"/>
    </row>
    <row r="331" spans="1:2" ht="14.4" x14ac:dyDescent="0.3">
      <c r="A331" s="152"/>
    </row>
    <row r="332" spans="1:2" x14ac:dyDescent="0.3">
      <c r="A332" s="11"/>
    </row>
    <row r="333" spans="1:2" x14ac:dyDescent="0.3">
      <c r="A333" s="11"/>
      <c r="B333" s="354"/>
    </row>
  </sheetData>
  <autoFilter ref="A9:AQ9" xr:uid="{9D9AC68C-9EE4-49F7-A36B-E17F18CAD71A}"/>
  <conditionalFormatting sqref="U10:W302 AO1:AQ1048576">
    <cfRule type="cellIs" dxfId="7" priority="2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EE12-A20A-49E4-B69B-137F05B60679}">
  <dimension ref="A1:Y332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0" sqref="A10"/>
    </sheetView>
  </sheetViews>
  <sheetFormatPr defaultRowHeight="13.8" x14ac:dyDescent="0.25"/>
  <cols>
    <col min="1" max="1" width="6.109375" style="269" customWidth="1"/>
    <col min="2" max="2" width="17.44140625" style="260" customWidth="1"/>
    <col min="3" max="3" width="11.33203125" style="261" bestFit="1" customWidth="1"/>
    <col min="4" max="4" width="14.44140625" style="261" hidden="1" customWidth="1"/>
    <col min="5" max="5" width="15.77734375" style="261" hidden="1" customWidth="1"/>
    <col min="6" max="6" width="13" style="261" customWidth="1"/>
    <col min="7" max="7" width="11.5546875" style="288" hidden="1" customWidth="1"/>
    <col min="8" max="8" width="17.6640625" style="289" hidden="1" customWidth="1"/>
    <col min="9" max="9" width="14.44140625" style="289" bestFit="1" customWidth="1"/>
    <col min="10" max="10" width="10.77734375" style="265" customWidth="1"/>
    <col min="11" max="11" width="11.109375" style="267" bestFit="1" customWidth="1"/>
    <col min="12" max="12" width="8.5546875" style="267" bestFit="1" customWidth="1"/>
    <col min="13" max="13" width="11.6640625" style="267" bestFit="1" customWidth="1"/>
    <col min="14" max="14" width="11.33203125" style="267" bestFit="1" customWidth="1"/>
    <col min="15" max="15" width="11" style="267" bestFit="1" customWidth="1"/>
    <col min="16" max="16" width="11.21875" style="267" customWidth="1"/>
    <col min="17" max="17" width="15.33203125" style="267" customWidth="1"/>
    <col min="18" max="19" width="16" style="267" bestFit="1" customWidth="1"/>
    <col min="20" max="20" width="15.109375" style="268" bestFit="1" customWidth="1"/>
    <col min="21" max="21" width="13.77734375" style="261" bestFit="1" customWidth="1"/>
    <col min="22" max="22" width="13.21875" style="269" bestFit="1" customWidth="1"/>
    <col min="23" max="23" width="13.5546875" style="269" customWidth="1"/>
    <col min="24" max="24" width="14" style="290" bestFit="1" customWidth="1"/>
    <col min="25" max="25" width="10.6640625" style="271" customWidth="1"/>
    <col min="26" max="16384" width="8.88671875" style="267"/>
  </cols>
  <sheetData>
    <row r="1" spans="1:25" ht="30.6" x14ac:dyDescent="0.55000000000000004">
      <c r="A1" s="462" t="s">
        <v>374</v>
      </c>
      <c r="C1" s="400"/>
      <c r="F1" s="262"/>
      <c r="G1" s="262"/>
      <c r="H1" s="263"/>
      <c r="I1" s="264"/>
      <c r="K1" s="266"/>
      <c r="X1" s="270"/>
    </row>
    <row r="2" spans="1:25" s="386" customFormat="1" ht="21.6" x14ac:dyDescent="0.55000000000000004">
      <c r="A2" s="386" t="s">
        <v>375</v>
      </c>
      <c r="B2" s="389"/>
      <c r="C2" s="401"/>
      <c r="D2" s="390"/>
      <c r="E2" s="390"/>
      <c r="F2" s="391" t="s">
        <v>376</v>
      </c>
      <c r="G2" s="392"/>
      <c r="H2" s="393"/>
      <c r="I2" s="393"/>
      <c r="J2" s="394"/>
      <c r="K2" s="395"/>
      <c r="L2" s="395"/>
      <c r="M2" s="395"/>
      <c r="N2" s="395"/>
      <c r="O2" s="395"/>
      <c r="P2" s="395"/>
      <c r="Q2" s="395"/>
      <c r="R2" s="395"/>
      <c r="S2" s="395"/>
      <c r="T2" s="396"/>
      <c r="U2" s="390"/>
      <c r="V2" s="397"/>
      <c r="W2" s="397"/>
      <c r="X2" s="398"/>
    </row>
    <row r="3" spans="1:25" ht="18" x14ac:dyDescent="0.35">
      <c r="A3" s="387" t="s">
        <v>377</v>
      </c>
      <c r="B3" s="277"/>
      <c r="C3" s="402"/>
      <c r="D3" s="272"/>
      <c r="E3" s="272"/>
      <c r="F3" s="272"/>
      <c r="G3" s="272"/>
      <c r="H3" s="272"/>
      <c r="I3" s="278"/>
      <c r="J3" s="279"/>
      <c r="K3" s="280"/>
      <c r="L3" s="280"/>
      <c r="M3" s="280"/>
      <c r="N3" s="280"/>
      <c r="O3" s="280"/>
      <c r="P3" s="281"/>
      <c r="Q3" s="280"/>
      <c r="R3" s="280"/>
      <c r="S3" s="280"/>
      <c r="T3" s="272"/>
      <c r="U3" s="272"/>
      <c r="V3" s="273"/>
      <c r="W3" s="273"/>
      <c r="X3" s="276"/>
      <c r="Y3" s="282"/>
    </row>
    <row r="4" spans="1:25" ht="18" x14ac:dyDescent="0.35">
      <c r="A4" s="387" t="s">
        <v>378</v>
      </c>
      <c r="B4" s="283"/>
      <c r="C4" s="402"/>
      <c r="E4" s="272"/>
      <c r="F4" s="272"/>
      <c r="G4" s="272"/>
      <c r="H4" s="273"/>
      <c r="I4" s="273"/>
      <c r="J4" s="274"/>
      <c r="K4" s="284"/>
      <c r="L4" s="284"/>
      <c r="M4" s="284"/>
      <c r="N4" s="284"/>
      <c r="O4" s="284"/>
      <c r="P4" s="284"/>
      <c r="Q4" s="284"/>
      <c r="R4" s="284"/>
      <c r="S4" s="284"/>
      <c r="T4" s="275"/>
      <c r="U4" s="285"/>
      <c r="V4" s="286"/>
      <c r="W4" s="286"/>
      <c r="X4" s="287"/>
    </row>
    <row r="5" spans="1:25" ht="18" x14ac:dyDescent="0.35">
      <c r="A5" s="387" t="s">
        <v>379</v>
      </c>
      <c r="B5" s="283"/>
      <c r="C5" s="402"/>
      <c r="E5" s="272"/>
      <c r="F5" s="272"/>
      <c r="G5" s="272"/>
      <c r="H5" s="273"/>
      <c r="I5" s="273"/>
      <c r="J5" s="274"/>
      <c r="K5" s="284"/>
      <c r="L5" s="284"/>
      <c r="M5" s="284"/>
      <c r="N5" s="284"/>
      <c r="O5" s="284"/>
      <c r="P5" s="284"/>
      <c r="Q5" s="284"/>
      <c r="R5" s="284"/>
      <c r="S5" s="284"/>
      <c r="T5" s="275"/>
      <c r="U5" s="285"/>
      <c r="V5" s="286"/>
      <c r="W5" s="286"/>
      <c r="X5" s="287"/>
    </row>
    <row r="6" spans="1:25" ht="18" x14ac:dyDescent="0.35">
      <c r="A6" s="387" t="s">
        <v>380</v>
      </c>
      <c r="B6" s="283"/>
      <c r="C6" s="402"/>
      <c r="E6" s="272"/>
      <c r="F6" s="272"/>
      <c r="G6" s="272"/>
      <c r="H6" s="273"/>
      <c r="I6" s="273"/>
      <c r="J6" s="274"/>
      <c r="K6" s="284"/>
      <c r="L6" s="284"/>
      <c r="M6" s="284"/>
      <c r="N6" s="284"/>
      <c r="O6" s="284"/>
      <c r="P6" s="284"/>
      <c r="Q6" s="284"/>
      <c r="R6" s="284"/>
      <c r="S6" s="284"/>
      <c r="T6" s="275"/>
      <c r="U6" s="285"/>
      <c r="V6" s="286"/>
      <c r="W6" s="286"/>
      <c r="X6" s="287"/>
    </row>
    <row r="7" spans="1:25" ht="18" x14ac:dyDescent="0.35">
      <c r="A7" s="388" t="s">
        <v>724</v>
      </c>
      <c r="C7" s="400"/>
    </row>
    <row r="8" spans="1:25" x14ac:dyDescent="0.25">
      <c r="A8" s="267"/>
      <c r="B8" s="291"/>
      <c r="C8" s="402"/>
      <c r="D8" s="277"/>
      <c r="E8" s="277"/>
      <c r="F8" s="277"/>
      <c r="G8" s="277"/>
      <c r="H8" s="277"/>
      <c r="I8" s="277"/>
      <c r="J8" s="292"/>
      <c r="K8" s="293" t="s">
        <v>381</v>
      </c>
      <c r="L8" s="294"/>
      <c r="M8" s="294"/>
      <c r="N8" s="294"/>
      <c r="O8" s="294"/>
      <c r="P8" s="295" t="s">
        <v>382</v>
      </c>
      <c r="Q8" s="295"/>
      <c r="R8" s="295"/>
      <c r="S8" s="295"/>
      <c r="T8" s="277"/>
      <c r="U8" s="277"/>
      <c r="V8" s="277"/>
      <c r="W8" s="277"/>
      <c r="X8" s="277"/>
    </row>
    <row r="9" spans="1:25" s="296" customFormat="1" ht="69" x14ac:dyDescent="0.25">
      <c r="A9" s="296" t="s">
        <v>370</v>
      </c>
      <c r="B9" s="297" t="s">
        <v>7</v>
      </c>
      <c r="C9" s="403" t="s">
        <v>383</v>
      </c>
      <c r="D9" s="298" t="s">
        <v>384</v>
      </c>
      <c r="E9" s="298" t="s">
        <v>385</v>
      </c>
      <c r="F9" s="298" t="s">
        <v>386</v>
      </c>
      <c r="G9" s="299" t="s">
        <v>387</v>
      </c>
      <c r="H9" s="299" t="s">
        <v>388</v>
      </c>
      <c r="I9" s="299" t="s">
        <v>389</v>
      </c>
      <c r="J9" s="300" t="s">
        <v>390</v>
      </c>
      <c r="K9" s="301" t="s">
        <v>391</v>
      </c>
      <c r="L9" s="301" t="s">
        <v>392</v>
      </c>
      <c r="M9" s="301" t="s">
        <v>393</v>
      </c>
      <c r="N9" s="301" t="s">
        <v>394</v>
      </c>
      <c r="O9" s="301" t="s">
        <v>395</v>
      </c>
      <c r="P9" s="302" t="s">
        <v>396</v>
      </c>
      <c r="Q9" s="302" t="s">
        <v>397</v>
      </c>
      <c r="R9" s="303" t="s">
        <v>372</v>
      </c>
      <c r="S9" s="303" t="s">
        <v>367</v>
      </c>
      <c r="T9" s="298" t="s">
        <v>398</v>
      </c>
      <c r="U9" s="298" t="s">
        <v>399</v>
      </c>
      <c r="V9" s="298" t="s">
        <v>400</v>
      </c>
      <c r="W9" s="298" t="s">
        <v>401</v>
      </c>
      <c r="X9" s="297" t="s">
        <v>402</v>
      </c>
    </row>
    <row r="10" spans="1:25" s="312" customFormat="1" ht="14.4" thickBot="1" x14ac:dyDescent="0.3">
      <c r="A10" s="304"/>
      <c r="B10" s="304" t="s">
        <v>8</v>
      </c>
      <c r="C10" s="399">
        <v>5517897</v>
      </c>
      <c r="D10" s="305">
        <v>7906556631.6399984</v>
      </c>
      <c r="E10" s="305">
        <v>1599840783.5286443</v>
      </c>
      <c r="F10" s="305">
        <v>9506397415.1686478</v>
      </c>
      <c r="G10" s="306">
        <v>1333.3</v>
      </c>
      <c r="H10" s="305">
        <v>7357012070.1000004</v>
      </c>
      <c r="I10" s="305">
        <v>2149385345.0686474</v>
      </c>
      <c r="J10" s="307">
        <v>0.22609883126062391</v>
      </c>
      <c r="K10" s="308">
        <v>63206648.780183986</v>
      </c>
      <c r="L10" s="308">
        <v>1138875.3599999999</v>
      </c>
      <c r="M10" s="308">
        <v>69567453.919329569</v>
      </c>
      <c r="N10" s="308">
        <v>102963958.01999992</v>
      </c>
      <c r="O10" s="308">
        <v>29076667.651653383</v>
      </c>
      <c r="P10" s="309">
        <v>-601049009.9493295</v>
      </c>
      <c r="Q10" s="309">
        <v>86701980.731827736</v>
      </c>
      <c r="R10" s="309">
        <v>-3590914.7967749638</v>
      </c>
      <c r="S10" s="309">
        <v>-3.6880373954772949E-7</v>
      </c>
      <c r="T10" s="305">
        <f>SUM(I10,K10:S10)</f>
        <v>1897401004.7855372</v>
      </c>
      <c r="U10" s="305">
        <v>796305418.49377048</v>
      </c>
      <c r="V10" s="305">
        <f>SUM(T10:U10)</f>
        <v>2693706423.2793078</v>
      </c>
      <c r="W10" s="305">
        <v>805500000.00000083</v>
      </c>
      <c r="X10" s="310">
        <f>SUM(V10:W10)</f>
        <v>3499206423.2793088</v>
      </c>
      <c r="Y10" s="311"/>
    </row>
    <row r="11" spans="1:25" s="322" customFormat="1" x14ac:dyDescent="0.25">
      <c r="A11" s="152">
        <v>5</v>
      </c>
      <c r="B11" s="114" t="s">
        <v>9</v>
      </c>
      <c r="C11" s="115">
        <v>9311</v>
      </c>
      <c r="D11" s="115">
        <v>14909428.99</v>
      </c>
      <c r="E11" s="115">
        <v>1878285.6718672218</v>
      </c>
      <c r="F11" s="115">
        <v>16787714.661867224</v>
      </c>
      <c r="G11" s="313">
        <v>1333.3</v>
      </c>
      <c r="H11" s="314">
        <v>12414356.300000001</v>
      </c>
      <c r="I11" s="314">
        <v>4373358.3618672248</v>
      </c>
      <c r="J11" s="315">
        <v>0.26050945289183247</v>
      </c>
      <c r="K11" s="316">
        <v>329252.30452800001</v>
      </c>
      <c r="L11" s="316">
        <v>0</v>
      </c>
      <c r="M11" s="316">
        <v>118031.23119886333</v>
      </c>
      <c r="N11" s="316">
        <v>152836.53021098196</v>
      </c>
      <c r="O11" s="316">
        <v>0</v>
      </c>
      <c r="P11" s="317">
        <v>-699448.2757035637</v>
      </c>
      <c r="Q11" s="317">
        <v>146302.50303585728</v>
      </c>
      <c r="R11" s="317">
        <v>1879209.0567288417</v>
      </c>
      <c r="S11" s="318">
        <v>504932.33530029096</v>
      </c>
      <c r="T11" s="115">
        <v>6804474.0471664965</v>
      </c>
      <c r="U11" s="319">
        <v>5305645.1325903181</v>
      </c>
      <c r="V11" s="320">
        <v>12110119.179756815</v>
      </c>
      <c r="W11" s="320">
        <v>1921288.9350641666</v>
      </c>
      <c r="X11" s="84">
        <v>14031408.114820981</v>
      </c>
      <c r="Y11" s="321"/>
    </row>
    <row r="12" spans="1:25" s="322" customFormat="1" x14ac:dyDescent="0.25">
      <c r="A12" s="152">
        <v>9</v>
      </c>
      <c r="B12" s="114" t="s">
        <v>10</v>
      </c>
      <c r="C12" s="115">
        <v>2491</v>
      </c>
      <c r="D12" s="115">
        <v>4477067.9700000007</v>
      </c>
      <c r="E12" s="115">
        <v>397573.07758176071</v>
      </c>
      <c r="F12" s="115">
        <v>4874641.0475817611</v>
      </c>
      <c r="G12" s="313">
        <v>1333.3</v>
      </c>
      <c r="H12" s="314">
        <v>3321250.3</v>
      </c>
      <c r="I12" s="314">
        <v>1553390.7475817613</v>
      </c>
      <c r="J12" s="315">
        <v>0.31866771982162173</v>
      </c>
      <c r="K12" s="316">
        <v>3673.4876639999998</v>
      </c>
      <c r="L12" s="316">
        <v>0</v>
      </c>
      <c r="M12" s="316">
        <v>22834.272420692909</v>
      </c>
      <c r="N12" s="316">
        <v>41935.464700417564</v>
      </c>
      <c r="O12" s="316">
        <v>0</v>
      </c>
      <c r="P12" s="317">
        <v>-158269.77015171055</v>
      </c>
      <c r="Q12" s="317">
        <v>39140.751268641441</v>
      </c>
      <c r="R12" s="317">
        <v>443439.5488029861</v>
      </c>
      <c r="S12" s="318">
        <v>50352.41096800987</v>
      </c>
      <c r="T12" s="115">
        <v>1996496.9132547986</v>
      </c>
      <c r="U12" s="319">
        <v>1719854.4546089876</v>
      </c>
      <c r="V12" s="320">
        <v>3716351.3678637864</v>
      </c>
      <c r="W12" s="320">
        <v>510827.45679480914</v>
      </c>
      <c r="X12" s="84">
        <v>4227178.824658596</v>
      </c>
      <c r="Y12" s="321"/>
    </row>
    <row r="13" spans="1:25" s="322" customFormat="1" x14ac:dyDescent="0.25">
      <c r="A13" s="152">
        <v>10</v>
      </c>
      <c r="B13" s="114" t="s">
        <v>11</v>
      </c>
      <c r="C13" s="115">
        <v>11197</v>
      </c>
      <c r="D13" s="115">
        <v>17400102.719999999</v>
      </c>
      <c r="E13" s="115">
        <v>1865412.2476640744</v>
      </c>
      <c r="F13" s="115">
        <v>19265514.967664074</v>
      </c>
      <c r="G13" s="313">
        <v>1333.3</v>
      </c>
      <c r="H13" s="314">
        <v>14928960.1</v>
      </c>
      <c r="I13" s="314">
        <v>4336554.8676640745</v>
      </c>
      <c r="J13" s="315">
        <v>0.22509415787445611</v>
      </c>
      <c r="K13" s="316">
        <v>360955.98705599998</v>
      </c>
      <c r="L13" s="316">
        <v>0</v>
      </c>
      <c r="M13" s="316">
        <v>141028.13135774693</v>
      </c>
      <c r="N13" s="316">
        <v>200523.93229442829</v>
      </c>
      <c r="O13" s="316">
        <v>0</v>
      </c>
      <c r="P13" s="317">
        <v>-912673.38354825496</v>
      </c>
      <c r="Q13" s="317">
        <v>175936.96987353603</v>
      </c>
      <c r="R13" s="317">
        <v>476650.52694299136</v>
      </c>
      <c r="S13" s="318">
        <v>-585219.92621367669</v>
      </c>
      <c r="T13" s="115">
        <v>4193757.1054268461</v>
      </c>
      <c r="U13" s="319">
        <v>6189454.9187000692</v>
      </c>
      <c r="V13" s="320">
        <v>10383212.024126915</v>
      </c>
      <c r="W13" s="320">
        <v>2365896.1740269833</v>
      </c>
      <c r="X13" s="84">
        <v>12749108.198153898</v>
      </c>
      <c r="Y13" s="321"/>
    </row>
    <row r="14" spans="1:25" s="322" customFormat="1" x14ac:dyDescent="0.25">
      <c r="A14" s="152">
        <v>16</v>
      </c>
      <c r="B14" s="114" t="s">
        <v>12</v>
      </c>
      <c r="C14" s="115">
        <v>8033</v>
      </c>
      <c r="D14" s="115">
        <v>10312498.859999999</v>
      </c>
      <c r="E14" s="115">
        <v>1626054.7519122667</v>
      </c>
      <c r="F14" s="115">
        <v>11938553.611912265</v>
      </c>
      <c r="G14" s="313">
        <v>1333.3</v>
      </c>
      <c r="H14" s="314">
        <v>10710398.9</v>
      </c>
      <c r="I14" s="314">
        <v>1228154.711912265</v>
      </c>
      <c r="J14" s="315">
        <v>0.10287299046735567</v>
      </c>
      <c r="K14" s="316">
        <v>0</v>
      </c>
      <c r="L14" s="316">
        <v>0</v>
      </c>
      <c r="M14" s="316">
        <v>76735.568245860151</v>
      </c>
      <c r="N14" s="316">
        <v>157574.89758308354</v>
      </c>
      <c r="O14" s="316">
        <v>0</v>
      </c>
      <c r="P14" s="317">
        <v>-639509.3640781577</v>
      </c>
      <c r="Q14" s="317">
        <v>126221.45922962534</v>
      </c>
      <c r="R14" s="317">
        <v>3540836.0920584123</v>
      </c>
      <c r="S14" s="318">
        <v>3051370.3678099574</v>
      </c>
      <c r="T14" s="115">
        <v>7541383.7327610459</v>
      </c>
      <c r="U14" s="319">
        <v>2247074.8129395004</v>
      </c>
      <c r="V14" s="320">
        <v>9788458.5457005464</v>
      </c>
      <c r="W14" s="320">
        <v>1360177.4279698199</v>
      </c>
      <c r="X14" s="84">
        <v>11148635.973670367</v>
      </c>
      <c r="Y14" s="321"/>
    </row>
    <row r="15" spans="1:25" s="322" customFormat="1" x14ac:dyDescent="0.25">
      <c r="A15" s="152">
        <v>18</v>
      </c>
      <c r="B15" s="114" t="s">
        <v>13</v>
      </c>
      <c r="C15" s="115">
        <v>4847</v>
      </c>
      <c r="D15" s="115">
        <v>8180803.4299999997</v>
      </c>
      <c r="E15" s="115">
        <v>814828.0648532511</v>
      </c>
      <c r="F15" s="115">
        <v>8995631.4948532507</v>
      </c>
      <c r="G15" s="313">
        <v>1333.3</v>
      </c>
      <c r="H15" s="314">
        <v>6462505.0999999996</v>
      </c>
      <c r="I15" s="314">
        <v>2533126.3948532511</v>
      </c>
      <c r="J15" s="315">
        <v>0.28159517164554271</v>
      </c>
      <c r="K15" s="316">
        <v>0</v>
      </c>
      <c r="L15" s="316">
        <v>0</v>
      </c>
      <c r="M15" s="316">
        <v>38060.660514413285</v>
      </c>
      <c r="N15" s="316">
        <v>54976.608641289524</v>
      </c>
      <c r="O15" s="316">
        <v>0</v>
      </c>
      <c r="P15" s="317">
        <v>-337319.72425144172</v>
      </c>
      <c r="Q15" s="317">
        <v>76160.265515497827</v>
      </c>
      <c r="R15" s="317">
        <v>-654209.03827579878</v>
      </c>
      <c r="S15" s="318">
        <v>-460779.97007387754</v>
      </c>
      <c r="T15" s="115">
        <v>1250015.1969233339</v>
      </c>
      <c r="U15" s="319">
        <v>1267643.8278270948</v>
      </c>
      <c r="V15" s="320">
        <v>2517659.0247504287</v>
      </c>
      <c r="W15" s="320">
        <v>791522.38390948263</v>
      </c>
      <c r="X15" s="84">
        <v>3309181.4086599112</v>
      </c>
      <c r="Y15" s="321"/>
    </row>
    <row r="16" spans="1:25" s="322" customFormat="1" x14ac:dyDescent="0.25">
      <c r="A16" s="152">
        <v>19</v>
      </c>
      <c r="B16" s="114" t="s">
        <v>14</v>
      </c>
      <c r="C16" s="115">
        <v>3955</v>
      </c>
      <c r="D16" s="115">
        <v>6866600.8600000003</v>
      </c>
      <c r="E16" s="115">
        <v>511979.48075608053</v>
      </c>
      <c r="F16" s="115">
        <v>7378580.340756081</v>
      </c>
      <c r="G16" s="313">
        <v>1333.3</v>
      </c>
      <c r="H16" s="314">
        <v>5273201.5</v>
      </c>
      <c r="I16" s="314">
        <v>2105378.840756081</v>
      </c>
      <c r="J16" s="315">
        <v>0.28533657472385038</v>
      </c>
      <c r="K16" s="316">
        <v>0</v>
      </c>
      <c r="L16" s="316">
        <v>0</v>
      </c>
      <c r="M16" s="316">
        <v>32774.726083708323</v>
      </c>
      <c r="N16" s="316">
        <v>58541.706789538104</v>
      </c>
      <c r="O16" s="316">
        <v>0</v>
      </c>
      <c r="P16" s="317">
        <v>-277861.11433762161</v>
      </c>
      <c r="Q16" s="317">
        <v>62144.388304888358</v>
      </c>
      <c r="R16" s="317">
        <v>33268.479509035387</v>
      </c>
      <c r="S16" s="318">
        <v>-282630.19735595456</v>
      </c>
      <c r="T16" s="115">
        <v>1731616.8297496752</v>
      </c>
      <c r="U16" s="319">
        <v>1618017.8038297463</v>
      </c>
      <c r="V16" s="320">
        <v>3349634.6335794218</v>
      </c>
      <c r="W16" s="320">
        <v>651430.60210762883</v>
      </c>
      <c r="X16" s="84">
        <v>4001065.2356870505</v>
      </c>
      <c r="Y16" s="321"/>
    </row>
    <row r="17" spans="1:25" s="322" customFormat="1" x14ac:dyDescent="0.25">
      <c r="A17" s="152">
        <v>20</v>
      </c>
      <c r="B17" s="114" t="s">
        <v>15</v>
      </c>
      <c r="C17" s="115">
        <v>16467</v>
      </c>
      <c r="D17" s="115">
        <v>25352042.790000003</v>
      </c>
      <c r="E17" s="115">
        <v>2275056.5979206013</v>
      </c>
      <c r="F17" s="115">
        <v>27627099.387920603</v>
      </c>
      <c r="G17" s="313">
        <v>1333.3</v>
      </c>
      <c r="H17" s="314">
        <v>21955451.099999998</v>
      </c>
      <c r="I17" s="314">
        <v>5671648.2879206054</v>
      </c>
      <c r="J17" s="315">
        <v>0.20529293387927725</v>
      </c>
      <c r="K17" s="316">
        <v>0</v>
      </c>
      <c r="L17" s="316">
        <v>0</v>
      </c>
      <c r="M17" s="316">
        <v>146874.52400382821</v>
      </c>
      <c r="N17" s="316">
        <v>194199.33925942579</v>
      </c>
      <c r="O17" s="316">
        <v>0</v>
      </c>
      <c r="P17" s="317">
        <v>-1679446.7044292325</v>
      </c>
      <c r="Q17" s="317">
        <v>258743.7780572937</v>
      </c>
      <c r="R17" s="317">
        <v>-1714207.2295931785</v>
      </c>
      <c r="S17" s="318">
        <v>-1810467.7290828938</v>
      </c>
      <c r="T17" s="115">
        <v>1067344.2661358488</v>
      </c>
      <c r="U17" s="319">
        <v>7401589.6200197628</v>
      </c>
      <c r="V17" s="320">
        <v>8468933.8861556109</v>
      </c>
      <c r="W17" s="320">
        <v>2677553.2186256261</v>
      </c>
      <c r="X17" s="84">
        <v>11146487.104781236</v>
      </c>
      <c r="Y17" s="321"/>
    </row>
    <row r="18" spans="1:25" s="322" customFormat="1" x14ac:dyDescent="0.25">
      <c r="A18" s="152">
        <v>46</v>
      </c>
      <c r="B18" s="114" t="s">
        <v>16</v>
      </c>
      <c r="C18" s="115">
        <v>1362</v>
      </c>
      <c r="D18" s="115">
        <v>1514562.99</v>
      </c>
      <c r="E18" s="115">
        <v>959874.59516261169</v>
      </c>
      <c r="F18" s="115">
        <v>2474437.5851626117</v>
      </c>
      <c r="G18" s="313">
        <v>1333.3</v>
      </c>
      <c r="H18" s="314">
        <v>1815954.5999999999</v>
      </c>
      <c r="I18" s="314">
        <v>658482.98516261182</v>
      </c>
      <c r="J18" s="315">
        <v>0.26611420272269204</v>
      </c>
      <c r="K18" s="316">
        <v>159238.77480000001</v>
      </c>
      <c r="L18" s="316">
        <v>0</v>
      </c>
      <c r="M18" s="316">
        <v>13777.736707174128</v>
      </c>
      <c r="N18" s="316">
        <v>16047.782311198725</v>
      </c>
      <c r="O18" s="316">
        <v>0</v>
      </c>
      <c r="P18" s="317">
        <v>-117398.37116885983</v>
      </c>
      <c r="Q18" s="317">
        <v>21400.924619787093</v>
      </c>
      <c r="R18" s="317">
        <v>287606.2565008594</v>
      </c>
      <c r="S18" s="318">
        <v>251018.86551231984</v>
      </c>
      <c r="T18" s="115">
        <v>1290174.9544450911</v>
      </c>
      <c r="U18" s="319">
        <v>416340.4357510198</v>
      </c>
      <c r="V18" s="320">
        <v>1706515.3901961108</v>
      </c>
      <c r="W18" s="320">
        <v>288897.57748755929</v>
      </c>
      <c r="X18" s="84">
        <v>1995412.9676836701</v>
      </c>
      <c r="Y18" s="321"/>
    </row>
    <row r="19" spans="1:25" s="322" customFormat="1" x14ac:dyDescent="0.25">
      <c r="A19" s="152">
        <v>47</v>
      </c>
      <c r="B19" s="114" t="s">
        <v>17</v>
      </c>
      <c r="C19" s="115">
        <v>1789</v>
      </c>
      <c r="D19" s="115">
        <v>2005881.78</v>
      </c>
      <c r="E19" s="115">
        <v>1743863.7229307275</v>
      </c>
      <c r="F19" s="115">
        <v>3749745.5029307278</v>
      </c>
      <c r="G19" s="313">
        <v>1333.3</v>
      </c>
      <c r="H19" s="314">
        <v>2385273.6999999997</v>
      </c>
      <c r="I19" s="314">
        <v>1364471.8029307281</v>
      </c>
      <c r="J19" s="315">
        <v>0.36388384274727009</v>
      </c>
      <c r="K19" s="316">
        <v>632021.18313599995</v>
      </c>
      <c r="L19" s="316">
        <v>159159.6</v>
      </c>
      <c r="M19" s="316">
        <v>19922.41431983935</v>
      </c>
      <c r="N19" s="316">
        <v>21148.534720644053</v>
      </c>
      <c r="O19" s="316">
        <v>0</v>
      </c>
      <c r="P19" s="317">
        <v>-119386.93968141718</v>
      </c>
      <c r="Q19" s="317">
        <v>28110.318755359109</v>
      </c>
      <c r="R19" s="317">
        <v>-51229.996352340473</v>
      </c>
      <c r="S19" s="318">
        <v>661688.988545798</v>
      </c>
      <c r="T19" s="115">
        <v>2715905.9063746105</v>
      </c>
      <c r="U19" s="319">
        <v>612550.75666298508</v>
      </c>
      <c r="V19" s="320">
        <v>3328456.6630375953</v>
      </c>
      <c r="W19" s="320">
        <v>375457.77281592187</v>
      </c>
      <c r="X19" s="84">
        <v>3703914.4358535171</v>
      </c>
      <c r="Y19" s="321"/>
    </row>
    <row r="20" spans="1:25" s="322" customFormat="1" x14ac:dyDescent="0.25">
      <c r="A20" s="152">
        <v>49</v>
      </c>
      <c r="B20" s="114" t="s">
        <v>18</v>
      </c>
      <c r="C20" s="115">
        <v>297132</v>
      </c>
      <c r="D20" s="115">
        <v>504309473.77999997</v>
      </c>
      <c r="E20" s="115">
        <v>138864902.96226758</v>
      </c>
      <c r="F20" s="115">
        <v>643174376.74226761</v>
      </c>
      <c r="G20" s="313">
        <v>1333.3</v>
      </c>
      <c r="H20" s="314">
        <v>396166095.59999996</v>
      </c>
      <c r="I20" s="314">
        <v>247008281.14226764</v>
      </c>
      <c r="J20" s="315">
        <v>0.38404558712892978</v>
      </c>
      <c r="K20" s="316">
        <v>0</v>
      </c>
      <c r="L20" s="316">
        <v>0</v>
      </c>
      <c r="M20" s="316">
        <v>3446716.7286219914</v>
      </c>
      <c r="N20" s="316">
        <v>6761082.332656825</v>
      </c>
      <c r="O20" s="316">
        <v>4593179.2499592397</v>
      </c>
      <c r="P20" s="317">
        <v>-36449834.442144603</v>
      </c>
      <c r="Q20" s="317">
        <v>4668795.5463484423</v>
      </c>
      <c r="R20" s="317">
        <v>86211520.689616755</v>
      </c>
      <c r="S20" s="318">
        <v>31016317.082619712</v>
      </c>
      <c r="T20" s="115">
        <v>347256058.32994598</v>
      </c>
      <c r="U20" s="319">
        <v>-22694712.033459313</v>
      </c>
      <c r="V20" s="320">
        <v>324561346.29648668</v>
      </c>
      <c r="W20" s="320">
        <v>27907391.055013962</v>
      </c>
      <c r="X20" s="84">
        <v>352468737.35150063</v>
      </c>
      <c r="Y20" s="321"/>
    </row>
    <row r="21" spans="1:25" s="322" customFormat="1" x14ac:dyDescent="0.25">
      <c r="A21" s="152">
        <v>50</v>
      </c>
      <c r="B21" s="114" t="s">
        <v>19</v>
      </c>
      <c r="C21" s="115">
        <v>11417</v>
      </c>
      <c r="D21" s="115">
        <v>16104812.26</v>
      </c>
      <c r="E21" s="115">
        <v>2005798.9276398425</v>
      </c>
      <c r="F21" s="115">
        <v>18110611.187639844</v>
      </c>
      <c r="G21" s="313">
        <v>1333.3</v>
      </c>
      <c r="H21" s="314">
        <v>15222286.1</v>
      </c>
      <c r="I21" s="314">
        <v>2888325.087639844</v>
      </c>
      <c r="J21" s="315">
        <v>0.15948247454017855</v>
      </c>
      <c r="K21" s="316">
        <v>0</v>
      </c>
      <c r="L21" s="316">
        <v>0</v>
      </c>
      <c r="M21" s="316">
        <v>128210.65162504166</v>
      </c>
      <c r="N21" s="316">
        <v>111458.79919491058</v>
      </c>
      <c r="O21" s="316">
        <v>0</v>
      </c>
      <c r="P21" s="317">
        <v>-808894.4196144439</v>
      </c>
      <c r="Q21" s="317">
        <v>179393.80057570428</v>
      </c>
      <c r="R21" s="317">
        <v>628306.45732506737</v>
      </c>
      <c r="S21" s="318">
        <v>418013.66582588805</v>
      </c>
      <c r="T21" s="115">
        <v>3544814.0425720122</v>
      </c>
      <c r="U21" s="319">
        <v>3074421.2012655535</v>
      </c>
      <c r="V21" s="320">
        <v>6619235.2438375652</v>
      </c>
      <c r="W21" s="320">
        <v>1979966.8716145689</v>
      </c>
      <c r="X21" s="84">
        <v>8599202.1154521331</v>
      </c>
      <c r="Y21" s="321"/>
    </row>
    <row r="22" spans="1:25" s="322" customFormat="1" x14ac:dyDescent="0.25">
      <c r="A22" s="152">
        <v>51</v>
      </c>
      <c r="B22" s="114" t="s">
        <v>20</v>
      </c>
      <c r="C22" s="115">
        <v>9334</v>
      </c>
      <c r="D22" s="115">
        <v>14739326.770000001</v>
      </c>
      <c r="E22" s="115">
        <v>1545809.9823553031</v>
      </c>
      <c r="F22" s="115">
        <v>16285136.752355304</v>
      </c>
      <c r="G22" s="313">
        <v>1333.3</v>
      </c>
      <c r="H22" s="314">
        <v>12445022.199999999</v>
      </c>
      <c r="I22" s="314">
        <v>3840114.5523553044</v>
      </c>
      <c r="J22" s="315">
        <v>0.23580486984856988</v>
      </c>
      <c r="K22" s="316">
        <v>0</v>
      </c>
      <c r="L22" s="316">
        <v>0</v>
      </c>
      <c r="M22" s="316">
        <v>112086.75604474852</v>
      </c>
      <c r="N22" s="316">
        <v>167729.21298567313</v>
      </c>
      <c r="O22" s="316">
        <v>0</v>
      </c>
      <c r="P22" s="317">
        <v>-610825.44153093791</v>
      </c>
      <c r="Q22" s="317">
        <v>146663.89897290213</v>
      </c>
      <c r="R22" s="317">
        <v>-4112808.4434275771</v>
      </c>
      <c r="S22" s="317">
        <v>-4570243.0447092988</v>
      </c>
      <c r="T22" s="115">
        <v>-5027282.5093091857</v>
      </c>
      <c r="U22" s="319">
        <v>-155498.66833831428</v>
      </c>
      <c r="V22" s="320">
        <v>-5182781.1776475003</v>
      </c>
      <c r="W22" s="320">
        <v>1701270.0394865153</v>
      </c>
      <c r="X22" s="84">
        <v>-3481511.138160985</v>
      </c>
      <c r="Y22" s="321"/>
    </row>
    <row r="23" spans="1:25" s="322" customFormat="1" x14ac:dyDescent="0.25">
      <c r="A23" s="152">
        <v>52</v>
      </c>
      <c r="B23" s="114" t="s">
        <v>21</v>
      </c>
      <c r="C23" s="115">
        <v>2404</v>
      </c>
      <c r="D23" s="115">
        <v>3680428.6100000003</v>
      </c>
      <c r="E23" s="115">
        <v>555953.87231254939</v>
      </c>
      <c r="F23" s="115">
        <v>4236382.4823125498</v>
      </c>
      <c r="G23" s="313">
        <v>1333.3</v>
      </c>
      <c r="H23" s="314">
        <v>3205253.1999999997</v>
      </c>
      <c r="I23" s="314">
        <v>1031129.2823125501</v>
      </c>
      <c r="J23" s="315">
        <v>0.24339853321026833</v>
      </c>
      <c r="K23" s="316">
        <v>109498.58438399999</v>
      </c>
      <c r="L23" s="316">
        <v>0</v>
      </c>
      <c r="M23" s="316">
        <v>26889.948415492145</v>
      </c>
      <c r="N23" s="316">
        <v>47535.526908229345</v>
      </c>
      <c r="O23" s="316">
        <v>0</v>
      </c>
      <c r="P23" s="317">
        <v>-146486.82669599046</v>
      </c>
      <c r="Q23" s="317">
        <v>37773.731854602178</v>
      </c>
      <c r="R23" s="317">
        <v>699286.65500140435</v>
      </c>
      <c r="S23" s="318">
        <v>368478.99197772512</v>
      </c>
      <c r="T23" s="115">
        <v>2174105.8941580127</v>
      </c>
      <c r="U23" s="319">
        <v>1103670.5933503846</v>
      </c>
      <c r="V23" s="320">
        <v>3277776.4875083975</v>
      </c>
      <c r="W23" s="320">
        <v>529387.57489993924</v>
      </c>
      <c r="X23" s="84">
        <v>3807164.0624083369</v>
      </c>
      <c r="Y23" s="321"/>
    </row>
    <row r="24" spans="1:25" s="322" customFormat="1" x14ac:dyDescent="0.25">
      <c r="A24" s="152">
        <v>61</v>
      </c>
      <c r="B24" s="114" t="s">
        <v>22</v>
      </c>
      <c r="C24" s="115">
        <v>16573</v>
      </c>
      <c r="D24" s="115">
        <v>18898074.419999998</v>
      </c>
      <c r="E24" s="115">
        <v>3631485.8254552186</v>
      </c>
      <c r="F24" s="115">
        <v>22529560.245455217</v>
      </c>
      <c r="G24" s="313">
        <v>1333.3</v>
      </c>
      <c r="H24" s="314">
        <v>22096780.899999999</v>
      </c>
      <c r="I24" s="314">
        <v>432779.34545521811</v>
      </c>
      <c r="J24" s="315">
        <v>1.9209400482751129E-2</v>
      </c>
      <c r="K24" s="316">
        <v>0</v>
      </c>
      <c r="L24" s="316">
        <v>0</v>
      </c>
      <c r="M24" s="316">
        <v>268793.2919688081</v>
      </c>
      <c r="N24" s="316">
        <v>216797.45963334519</v>
      </c>
      <c r="O24" s="316">
        <v>0</v>
      </c>
      <c r="P24" s="317">
        <v>-1917487.7468293051</v>
      </c>
      <c r="Q24" s="317">
        <v>260409.34194106568</v>
      </c>
      <c r="R24" s="317">
        <v>1546169.1417286361</v>
      </c>
      <c r="S24" s="318">
        <v>2133623.5484488965</v>
      </c>
      <c r="T24" s="115">
        <v>2941084.3823466646</v>
      </c>
      <c r="U24" s="319">
        <v>5815329.5309972158</v>
      </c>
      <c r="V24" s="320">
        <v>8756413.9133438803</v>
      </c>
      <c r="W24" s="320">
        <v>2840372.3711904571</v>
      </c>
      <c r="X24" s="84">
        <v>11596786.284534337</v>
      </c>
      <c r="Y24" s="321"/>
    </row>
    <row r="25" spans="1:25" s="322" customFormat="1" x14ac:dyDescent="0.25">
      <c r="A25" s="152">
        <v>69</v>
      </c>
      <c r="B25" s="114" t="s">
        <v>23</v>
      </c>
      <c r="C25" s="115">
        <v>6802</v>
      </c>
      <c r="D25" s="115">
        <v>11395330.42</v>
      </c>
      <c r="E25" s="115">
        <v>1284884.4829755088</v>
      </c>
      <c r="F25" s="115">
        <v>12680214.902975509</v>
      </c>
      <c r="G25" s="313">
        <v>1333.3</v>
      </c>
      <c r="H25" s="314">
        <v>9069106.5999999996</v>
      </c>
      <c r="I25" s="314">
        <v>3611108.3029755093</v>
      </c>
      <c r="J25" s="315">
        <v>0.28478289450190114</v>
      </c>
      <c r="K25" s="316">
        <v>316807.55769599997</v>
      </c>
      <c r="L25" s="316">
        <v>0</v>
      </c>
      <c r="M25" s="316">
        <v>91914.022962218907</v>
      </c>
      <c r="N25" s="316">
        <v>107211.94654866352</v>
      </c>
      <c r="O25" s="316">
        <v>0</v>
      </c>
      <c r="P25" s="317">
        <v>-521658.94207825587</v>
      </c>
      <c r="Q25" s="317">
        <v>106878.92016431116</v>
      </c>
      <c r="R25" s="317">
        <v>-1514006.079808255</v>
      </c>
      <c r="S25" s="318">
        <v>-1730207.9637557166</v>
      </c>
      <c r="T25" s="115">
        <v>468047.76470447541</v>
      </c>
      <c r="U25" s="319">
        <v>3670348.3936239062</v>
      </c>
      <c r="V25" s="320">
        <v>4138396.1583283814</v>
      </c>
      <c r="W25" s="320">
        <v>1296687.9752217736</v>
      </c>
      <c r="X25" s="84">
        <v>5435084.133550155</v>
      </c>
      <c r="Y25" s="321"/>
    </row>
    <row r="26" spans="1:25" s="322" customFormat="1" x14ac:dyDescent="0.25">
      <c r="A26" s="152">
        <v>71</v>
      </c>
      <c r="B26" s="114" t="s">
        <v>24</v>
      </c>
      <c r="C26" s="115">
        <v>6613</v>
      </c>
      <c r="D26" s="115">
        <v>12031742.649999999</v>
      </c>
      <c r="E26" s="115">
        <v>1568400.626734715</v>
      </c>
      <c r="F26" s="115">
        <v>13600143.276734713</v>
      </c>
      <c r="G26" s="313">
        <v>1333.3</v>
      </c>
      <c r="H26" s="314">
        <v>8817112.9000000004</v>
      </c>
      <c r="I26" s="314">
        <v>4783030.3767347131</v>
      </c>
      <c r="J26" s="315">
        <v>0.35168970498398167</v>
      </c>
      <c r="K26" s="316">
        <v>264983.015808</v>
      </c>
      <c r="L26" s="316">
        <v>0</v>
      </c>
      <c r="M26" s="316">
        <v>87936.8646815877</v>
      </c>
      <c r="N26" s="316">
        <v>98099.865574870346</v>
      </c>
      <c r="O26" s="316">
        <v>0</v>
      </c>
      <c r="P26" s="317">
        <v>-505351.61060548451</v>
      </c>
      <c r="Q26" s="317">
        <v>103909.18833381207</v>
      </c>
      <c r="R26" s="317">
        <v>16197.520077027812</v>
      </c>
      <c r="S26" s="318">
        <v>-637115.25324471691</v>
      </c>
      <c r="T26" s="115">
        <v>4211689.9673598092</v>
      </c>
      <c r="U26" s="319">
        <v>3863989.1742312247</v>
      </c>
      <c r="V26" s="320">
        <v>8075679.1415910339</v>
      </c>
      <c r="W26" s="320">
        <v>1270582.7333546693</v>
      </c>
      <c r="X26" s="84">
        <v>9346261.8749457039</v>
      </c>
      <c r="Y26" s="321"/>
    </row>
    <row r="27" spans="1:25" s="322" customFormat="1" x14ac:dyDescent="0.25">
      <c r="A27" s="152">
        <v>72</v>
      </c>
      <c r="B27" s="114" t="s">
        <v>25</v>
      </c>
      <c r="C27" s="115">
        <v>950</v>
      </c>
      <c r="D27" s="115">
        <v>1121398.3499999999</v>
      </c>
      <c r="E27" s="115">
        <v>1358496.6042725823</v>
      </c>
      <c r="F27" s="115">
        <v>2479894.9542725822</v>
      </c>
      <c r="G27" s="313">
        <v>1333.3</v>
      </c>
      <c r="H27" s="314">
        <v>1266635</v>
      </c>
      <c r="I27" s="314">
        <v>1213259.9542725822</v>
      </c>
      <c r="J27" s="315">
        <v>0.48923844624235824</v>
      </c>
      <c r="K27" s="316">
        <v>89086.964399999997</v>
      </c>
      <c r="L27" s="316">
        <v>0</v>
      </c>
      <c r="M27" s="316">
        <v>8589.3040556799442</v>
      </c>
      <c r="N27" s="316">
        <v>13319.021244740832</v>
      </c>
      <c r="O27" s="316">
        <v>0</v>
      </c>
      <c r="P27" s="317">
        <v>-59597.682217633497</v>
      </c>
      <c r="Q27" s="317">
        <v>14927.223486635638</v>
      </c>
      <c r="R27" s="317">
        <v>-51925.98084717201</v>
      </c>
      <c r="S27" s="318">
        <v>-2094.3321891822666</v>
      </c>
      <c r="T27" s="115">
        <v>1225564.4722056508</v>
      </c>
      <c r="U27" s="319">
        <v>322800.60287673643</v>
      </c>
      <c r="V27" s="320">
        <v>1548365.0750823873</v>
      </c>
      <c r="W27" s="320">
        <v>159894.60177000068</v>
      </c>
      <c r="X27" s="84">
        <v>1708259.6768523881</v>
      </c>
      <c r="Y27" s="321"/>
    </row>
    <row r="28" spans="1:25" s="322" customFormat="1" x14ac:dyDescent="0.25">
      <c r="A28" s="152">
        <v>74</v>
      </c>
      <c r="B28" s="114" t="s">
        <v>26</v>
      </c>
      <c r="C28" s="115">
        <v>1083</v>
      </c>
      <c r="D28" s="115">
        <v>1396828.5999999999</v>
      </c>
      <c r="E28" s="115">
        <v>462074.95680533838</v>
      </c>
      <c r="F28" s="115">
        <v>1858903.5568053382</v>
      </c>
      <c r="G28" s="313">
        <v>1333.3</v>
      </c>
      <c r="H28" s="314">
        <v>1443963.9</v>
      </c>
      <c r="I28" s="314">
        <v>414939.65680533834</v>
      </c>
      <c r="J28" s="315">
        <v>0.22321742044457782</v>
      </c>
      <c r="K28" s="316">
        <v>144561.42187200001</v>
      </c>
      <c r="L28" s="316">
        <v>0</v>
      </c>
      <c r="M28" s="316">
        <v>12810.966487555957</v>
      </c>
      <c r="N28" s="316">
        <v>12399.30474231599</v>
      </c>
      <c r="O28" s="316">
        <v>0</v>
      </c>
      <c r="P28" s="317">
        <v>-71164.257328102191</v>
      </c>
      <c r="Q28" s="317">
        <v>17017.034774764626</v>
      </c>
      <c r="R28" s="317">
        <v>234042.88213997387</v>
      </c>
      <c r="S28" s="318">
        <v>101037.00889135765</v>
      </c>
      <c r="T28" s="115">
        <v>865644.01838520425</v>
      </c>
      <c r="U28" s="319">
        <v>460960.12279707257</v>
      </c>
      <c r="V28" s="320">
        <v>1326604.1411822769</v>
      </c>
      <c r="W28" s="320">
        <v>255906.78443691268</v>
      </c>
      <c r="X28" s="84">
        <v>1582510.9256191896</v>
      </c>
      <c r="Y28" s="321"/>
    </row>
    <row r="29" spans="1:25" s="322" customFormat="1" x14ac:dyDescent="0.25">
      <c r="A29" s="152">
        <v>75</v>
      </c>
      <c r="B29" s="114" t="s">
        <v>27</v>
      </c>
      <c r="C29" s="115">
        <v>19702</v>
      </c>
      <c r="D29" s="115">
        <v>23795068.84</v>
      </c>
      <c r="E29" s="115">
        <v>4532789.8392427573</v>
      </c>
      <c r="F29" s="115">
        <v>28327858.679242756</v>
      </c>
      <c r="G29" s="313">
        <v>1333.3</v>
      </c>
      <c r="H29" s="314">
        <v>26268676.599999998</v>
      </c>
      <c r="I29" s="314">
        <v>2059182.0792427585</v>
      </c>
      <c r="J29" s="315">
        <v>7.2691060152443657E-2</v>
      </c>
      <c r="K29" s="316">
        <v>0</v>
      </c>
      <c r="L29" s="316">
        <v>0</v>
      </c>
      <c r="M29" s="316">
        <v>203289.01402183925</v>
      </c>
      <c r="N29" s="316">
        <v>333299.51291111868</v>
      </c>
      <c r="O29" s="316">
        <v>0</v>
      </c>
      <c r="P29" s="317">
        <v>-1680776.7948229634</v>
      </c>
      <c r="Q29" s="317">
        <v>309574.90224599506</v>
      </c>
      <c r="R29" s="317">
        <v>-478063.67031347757</v>
      </c>
      <c r="S29" s="318">
        <v>1344675.0795458322</v>
      </c>
      <c r="T29" s="115">
        <v>2091180.1228311025</v>
      </c>
      <c r="U29" s="319">
        <v>-255283.85884410283</v>
      </c>
      <c r="V29" s="320">
        <v>1835896.2639869996</v>
      </c>
      <c r="W29" s="320">
        <v>3124606.7484752899</v>
      </c>
      <c r="X29" s="84">
        <v>4960503.01246229</v>
      </c>
      <c r="Y29" s="321"/>
    </row>
    <row r="30" spans="1:25" s="322" customFormat="1" x14ac:dyDescent="0.25">
      <c r="A30" s="152">
        <v>77</v>
      </c>
      <c r="B30" s="114" t="s">
        <v>28</v>
      </c>
      <c r="C30" s="115">
        <v>4683</v>
      </c>
      <c r="D30" s="115">
        <v>6250419.9699999997</v>
      </c>
      <c r="E30" s="115">
        <v>983393.51223583927</v>
      </c>
      <c r="F30" s="115">
        <v>7233813.4822358387</v>
      </c>
      <c r="G30" s="313">
        <v>1333.3</v>
      </c>
      <c r="H30" s="314">
        <v>6243843.8999999994</v>
      </c>
      <c r="I30" s="314">
        <v>989969.58223583922</v>
      </c>
      <c r="J30" s="315">
        <v>0.13685306991490992</v>
      </c>
      <c r="K30" s="316">
        <v>156889.34150400001</v>
      </c>
      <c r="L30" s="316">
        <v>0</v>
      </c>
      <c r="M30" s="316">
        <v>47590.6078504627</v>
      </c>
      <c r="N30" s="316">
        <v>84170.512783909799</v>
      </c>
      <c r="O30" s="316">
        <v>0</v>
      </c>
      <c r="P30" s="317">
        <v>-400640.46204755543</v>
      </c>
      <c r="Q30" s="317">
        <v>73583.355355699663</v>
      </c>
      <c r="R30" s="317">
        <v>30098.38071286754</v>
      </c>
      <c r="S30" s="318">
        <v>22914.591225701341</v>
      </c>
      <c r="T30" s="115">
        <v>1004575.9096209249</v>
      </c>
      <c r="U30" s="319">
        <v>2617113.1107663028</v>
      </c>
      <c r="V30" s="320">
        <v>3621689.0203872276</v>
      </c>
      <c r="W30" s="320">
        <v>1017509.1689744976</v>
      </c>
      <c r="X30" s="84">
        <v>4639198.189361725</v>
      </c>
      <c r="Y30" s="321"/>
    </row>
    <row r="31" spans="1:25" s="322" customFormat="1" x14ac:dyDescent="0.25">
      <c r="A31" s="152">
        <v>78</v>
      </c>
      <c r="B31" s="114" t="s">
        <v>29</v>
      </c>
      <c r="C31" s="115">
        <v>7979</v>
      </c>
      <c r="D31" s="115">
        <v>8987101.2599999998</v>
      </c>
      <c r="E31" s="115">
        <v>2668928.8883726038</v>
      </c>
      <c r="F31" s="115">
        <v>11656030.148372604</v>
      </c>
      <c r="G31" s="313">
        <v>1333.3</v>
      </c>
      <c r="H31" s="314">
        <v>10638400.699999999</v>
      </c>
      <c r="I31" s="314">
        <v>1017629.4483726043</v>
      </c>
      <c r="J31" s="315">
        <v>8.7304977373851775E-2</v>
      </c>
      <c r="K31" s="316">
        <v>476618.22432000004</v>
      </c>
      <c r="L31" s="316">
        <v>0</v>
      </c>
      <c r="M31" s="316">
        <v>111474.19678222029</v>
      </c>
      <c r="N31" s="316">
        <v>117986.64337853251</v>
      </c>
      <c r="O31" s="316">
        <v>0</v>
      </c>
      <c r="P31" s="317">
        <v>-707003.41365736607</v>
      </c>
      <c r="Q31" s="317">
        <v>125372.96442091132</v>
      </c>
      <c r="R31" s="317">
        <v>-1860289.7639129411</v>
      </c>
      <c r="S31" s="318">
        <v>-558577.61072941707</v>
      </c>
      <c r="T31" s="115">
        <v>-1276789.3110254556</v>
      </c>
      <c r="U31" s="319">
        <v>-68244.781437640821</v>
      </c>
      <c r="V31" s="320">
        <v>-1345034.0924630964</v>
      </c>
      <c r="W31" s="320">
        <v>1170750.9230266006</v>
      </c>
      <c r="X31" s="84">
        <v>-174283.16943649575</v>
      </c>
      <c r="Y31" s="321"/>
    </row>
    <row r="32" spans="1:25" s="322" customFormat="1" x14ac:dyDescent="0.25">
      <c r="A32" s="152">
        <v>79</v>
      </c>
      <c r="B32" s="114" t="s">
        <v>30</v>
      </c>
      <c r="C32" s="115">
        <v>6785</v>
      </c>
      <c r="D32" s="115">
        <v>8502097.6899999995</v>
      </c>
      <c r="E32" s="115">
        <v>1193164.2169636574</v>
      </c>
      <c r="F32" s="115">
        <v>9695261.9069636576</v>
      </c>
      <c r="G32" s="313">
        <v>1333.3</v>
      </c>
      <c r="H32" s="314">
        <v>9046440.5</v>
      </c>
      <c r="I32" s="314">
        <v>648821.40696365759</v>
      </c>
      <c r="J32" s="315">
        <v>6.6921493528466644E-2</v>
      </c>
      <c r="K32" s="316">
        <v>0</v>
      </c>
      <c r="L32" s="316">
        <v>0</v>
      </c>
      <c r="M32" s="316">
        <v>125857.87046373366</v>
      </c>
      <c r="N32" s="316">
        <v>115752.31818409423</v>
      </c>
      <c r="O32" s="316">
        <v>0</v>
      </c>
      <c r="P32" s="317">
        <v>-658911.656575414</v>
      </c>
      <c r="Q32" s="317">
        <v>106611.80142823452</v>
      </c>
      <c r="R32" s="317">
        <v>-955835.02731453779</v>
      </c>
      <c r="S32" s="318">
        <v>-890222.46590594621</v>
      </c>
      <c r="T32" s="115">
        <v>-1507925.7527561779</v>
      </c>
      <c r="U32" s="319">
        <v>-469678.14554069709</v>
      </c>
      <c r="V32" s="320">
        <v>-1977603.8982968749</v>
      </c>
      <c r="W32" s="320">
        <v>1046810.3326505848</v>
      </c>
      <c r="X32" s="84">
        <v>-930793.5656462902</v>
      </c>
      <c r="Y32" s="321"/>
    </row>
    <row r="33" spans="1:25" s="322" customFormat="1" x14ac:dyDescent="0.25">
      <c r="A33" s="152">
        <v>81</v>
      </c>
      <c r="B33" s="114" t="s">
        <v>31</v>
      </c>
      <c r="C33" s="115">
        <v>2621</v>
      </c>
      <c r="D33" s="115">
        <v>2322506.8100000005</v>
      </c>
      <c r="E33" s="115">
        <v>829479.99061216461</v>
      </c>
      <c r="F33" s="115">
        <v>3151986.8006121651</v>
      </c>
      <c r="G33" s="313">
        <v>1333.3</v>
      </c>
      <c r="H33" s="314">
        <v>3494579.3</v>
      </c>
      <c r="I33" s="314">
        <v>-342592.49938783469</v>
      </c>
      <c r="J33" s="315">
        <v>-0.10869096892198211</v>
      </c>
      <c r="K33" s="316">
        <v>155799.49492799997</v>
      </c>
      <c r="L33" s="316">
        <v>0</v>
      </c>
      <c r="M33" s="316">
        <v>32794.251625685654</v>
      </c>
      <c r="N33" s="316">
        <v>54863.894877516272</v>
      </c>
      <c r="O33" s="316">
        <v>0</v>
      </c>
      <c r="P33" s="317">
        <v>-218673.23634991303</v>
      </c>
      <c r="Q33" s="317">
        <v>41183.423956286322</v>
      </c>
      <c r="R33" s="317">
        <v>294256.02789829951</v>
      </c>
      <c r="S33" s="318">
        <v>415602.10805156146</v>
      </c>
      <c r="T33" s="115">
        <v>433233.46559960151</v>
      </c>
      <c r="U33" s="319">
        <v>312873.7039329937</v>
      </c>
      <c r="V33" s="320">
        <v>746107.1695325952</v>
      </c>
      <c r="W33" s="320">
        <v>605873.44323981274</v>
      </c>
      <c r="X33" s="84">
        <v>1351980.6127724079</v>
      </c>
      <c r="Y33" s="321"/>
    </row>
    <row r="34" spans="1:25" s="322" customFormat="1" x14ac:dyDescent="0.25">
      <c r="A34" s="152">
        <v>82</v>
      </c>
      <c r="B34" s="114" t="s">
        <v>32</v>
      </c>
      <c r="C34" s="115">
        <v>9405</v>
      </c>
      <c r="D34" s="115">
        <v>15068413.970000001</v>
      </c>
      <c r="E34" s="115">
        <v>1166871.7652270866</v>
      </c>
      <c r="F34" s="115">
        <v>16235285.735227088</v>
      </c>
      <c r="G34" s="313">
        <v>1333.3</v>
      </c>
      <c r="H34" s="314">
        <v>12539686.5</v>
      </c>
      <c r="I34" s="314">
        <v>3695599.2352270875</v>
      </c>
      <c r="J34" s="315">
        <v>0.22762760665236892</v>
      </c>
      <c r="K34" s="316">
        <v>0</v>
      </c>
      <c r="L34" s="316">
        <v>0</v>
      </c>
      <c r="M34" s="316">
        <v>78753.818623217405</v>
      </c>
      <c r="N34" s="316">
        <v>150821.86681667119</v>
      </c>
      <c r="O34" s="316">
        <v>0</v>
      </c>
      <c r="P34" s="317">
        <v>-663665.47495457169</v>
      </c>
      <c r="Q34" s="317">
        <v>147779.51251769281</v>
      </c>
      <c r="R34" s="317">
        <v>-343848.49388263217</v>
      </c>
      <c r="S34" s="318">
        <v>-363514.71816452115</v>
      </c>
      <c r="T34" s="115">
        <v>2701925.7461829437</v>
      </c>
      <c r="U34" s="319">
        <v>2239336.3281450309</v>
      </c>
      <c r="V34" s="320">
        <v>4941262.0743279746</v>
      </c>
      <c r="W34" s="320">
        <v>1357878.2054010446</v>
      </c>
      <c r="X34" s="84">
        <v>6299140.2797290189</v>
      </c>
      <c r="Y34" s="321"/>
    </row>
    <row r="35" spans="1:25" s="322" customFormat="1" x14ac:dyDescent="0.25">
      <c r="A35" s="152">
        <v>86</v>
      </c>
      <c r="B35" s="114" t="s">
        <v>33</v>
      </c>
      <c r="C35" s="115">
        <v>8143</v>
      </c>
      <c r="D35" s="115">
        <v>12839426.5</v>
      </c>
      <c r="E35" s="115">
        <v>1342990.2644381784</v>
      </c>
      <c r="F35" s="115">
        <v>14182416.764438178</v>
      </c>
      <c r="G35" s="313">
        <v>1333.3</v>
      </c>
      <c r="H35" s="314">
        <v>10857061.9</v>
      </c>
      <c r="I35" s="314">
        <v>3325354.864438178</v>
      </c>
      <c r="J35" s="315">
        <v>0.23447025423596121</v>
      </c>
      <c r="K35" s="316">
        <v>0</v>
      </c>
      <c r="L35" s="316">
        <v>0</v>
      </c>
      <c r="M35" s="316">
        <v>56442.221168584285</v>
      </c>
      <c r="N35" s="316">
        <v>121536.71362882192</v>
      </c>
      <c r="O35" s="316">
        <v>0</v>
      </c>
      <c r="P35" s="317">
        <v>-617391.67086125223</v>
      </c>
      <c r="Q35" s="317">
        <v>127949.87458070947</v>
      </c>
      <c r="R35" s="317">
        <v>424456.15068637562</v>
      </c>
      <c r="S35" s="318">
        <v>73612.803466450918</v>
      </c>
      <c r="T35" s="115">
        <v>3511960.957107868</v>
      </c>
      <c r="U35" s="319">
        <v>2709759.1863778308</v>
      </c>
      <c r="V35" s="320">
        <v>6221720.1434856988</v>
      </c>
      <c r="W35" s="320">
        <v>1365054.6868915039</v>
      </c>
      <c r="X35" s="84">
        <v>7586774.8303772025</v>
      </c>
      <c r="Y35" s="321"/>
    </row>
    <row r="36" spans="1:25" s="322" customFormat="1" x14ac:dyDescent="0.25">
      <c r="A36" s="152">
        <v>90</v>
      </c>
      <c r="B36" s="114" t="s">
        <v>34</v>
      </c>
      <c r="C36" s="115">
        <v>3136</v>
      </c>
      <c r="D36" s="115">
        <v>2986125.2800000003</v>
      </c>
      <c r="E36" s="115">
        <v>1296295.725746155</v>
      </c>
      <c r="F36" s="115">
        <v>4282421.005746155</v>
      </c>
      <c r="G36" s="313">
        <v>1333.3</v>
      </c>
      <c r="H36" s="314">
        <v>4181228.8</v>
      </c>
      <c r="I36" s="314">
        <v>101192.20574615523</v>
      </c>
      <c r="J36" s="315">
        <v>2.362967247040295E-2</v>
      </c>
      <c r="K36" s="316">
        <v>959146.80422399996</v>
      </c>
      <c r="L36" s="316">
        <v>0</v>
      </c>
      <c r="M36" s="316">
        <v>39796.369422483462</v>
      </c>
      <c r="N36" s="316">
        <v>55473.308314612135</v>
      </c>
      <c r="O36" s="316">
        <v>0</v>
      </c>
      <c r="P36" s="317">
        <v>-260975.00878894597</v>
      </c>
      <c r="Q36" s="317">
        <v>49275.550372725636</v>
      </c>
      <c r="R36" s="317">
        <v>125733.8554724703</v>
      </c>
      <c r="S36" s="318">
        <v>-653862.3517834699</v>
      </c>
      <c r="T36" s="115">
        <v>415780.73298003071</v>
      </c>
      <c r="U36" s="319">
        <v>-6725.0691625289755</v>
      </c>
      <c r="V36" s="320">
        <v>409055.66381750174</v>
      </c>
      <c r="W36" s="320">
        <v>692239.24346758693</v>
      </c>
      <c r="X36" s="84">
        <v>1101294.9072850887</v>
      </c>
      <c r="Y36" s="321"/>
    </row>
    <row r="37" spans="1:25" s="322" customFormat="1" x14ac:dyDescent="0.25">
      <c r="A37" s="152">
        <v>91</v>
      </c>
      <c r="B37" s="114" t="s">
        <v>35</v>
      </c>
      <c r="C37" s="115">
        <v>658457</v>
      </c>
      <c r="D37" s="115">
        <v>864954853.92999995</v>
      </c>
      <c r="E37" s="115">
        <v>285146943.58910859</v>
      </c>
      <c r="F37" s="115">
        <v>1150101797.5191085</v>
      </c>
      <c r="G37" s="313">
        <v>1333.3</v>
      </c>
      <c r="H37" s="314">
        <v>877920718.10000002</v>
      </c>
      <c r="I37" s="314">
        <v>272181079.41910851</v>
      </c>
      <c r="J37" s="315">
        <v>0.23665825060549592</v>
      </c>
      <c r="K37" s="316">
        <v>0</v>
      </c>
      <c r="L37" s="316">
        <v>0</v>
      </c>
      <c r="M37" s="316">
        <v>10735470.544261752</v>
      </c>
      <c r="N37" s="316">
        <v>12999473.612273294</v>
      </c>
      <c r="O37" s="316">
        <v>3472545.9172724625</v>
      </c>
      <c r="P37" s="317">
        <v>-92550655.069090843</v>
      </c>
      <c r="Q37" s="317">
        <v>10346247.152989097</v>
      </c>
      <c r="R37" s="317">
        <v>-18377841.017744798</v>
      </c>
      <c r="S37" s="318">
        <v>-84284775.365142062</v>
      </c>
      <c r="T37" s="115">
        <v>114521545.19392738</v>
      </c>
      <c r="U37" s="319">
        <v>-59761981.804663569</v>
      </c>
      <c r="V37" s="320">
        <v>54759563.389263809</v>
      </c>
      <c r="W37" s="320">
        <v>82763849.129935592</v>
      </c>
      <c r="X37" s="84">
        <v>137523412.5191994</v>
      </c>
      <c r="Y37" s="321"/>
    </row>
    <row r="38" spans="1:25" s="322" customFormat="1" x14ac:dyDescent="0.25">
      <c r="A38" s="152">
        <v>92</v>
      </c>
      <c r="B38" s="114" t="s">
        <v>36</v>
      </c>
      <c r="C38" s="115">
        <v>239206</v>
      </c>
      <c r="D38" s="115">
        <v>373092934.33000004</v>
      </c>
      <c r="E38" s="115">
        <v>127964139.23627748</v>
      </c>
      <c r="F38" s="115">
        <v>501057073.5662775</v>
      </c>
      <c r="G38" s="313">
        <v>1333.3</v>
      </c>
      <c r="H38" s="314">
        <v>318933359.80000001</v>
      </c>
      <c r="I38" s="314">
        <v>182123713.76627749</v>
      </c>
      <c r="J38" s="315">
        <v>0.36347897949032149</v>
      </c>
      <c r="K38" s="316">
        <v>0</v>
      </c>
      <c r="L38" s="316">
        <v>0</v>
      </c>
      <c r="M38" s="316">
        <v>3237797.6779319379</v>
      </c>
      <c r="N38" s="316">
        <v>5273086.800924276</v>
      </c>
      <c r="O38" s="316">
        <v>3760879.2963613556</v>
      </c>
      <c r="P38" s="317">
        <v>-37390808.24246709</v>
      </c>
      <c r="Q38" s="317">
        <v>3758612.022467541</v>
      </c>
      <c r="R38" s="317">
        <v>-22836374.691326935</v>
      </c>
      <c r="S38" s="318">
        <v>138698.57291792423</v>
      </c>
      <c r="T38" s="115">
        <v>138065605.20308653</v>
      </c>
      <c r="U38" s="319">
        <v>-3720441.4904424702</v>
      </c>
      <c r="V38" s="320">
        <v>134345163.71264404</v>
      </c>
      <c r="W38" s="320">
        <v>28009719.484408259</v>
      </c>
      <c r="X38" s="84">
        <v>162354883.1970523</v>
      </c>
      <c r="Y38" s="321"/>
    </row>
    <row r="39" spans="1:25" s="322" customFormat="1" x14ac:dyDescent="0.25">
      <c r="A39" s="152">
        <v>97</v>
      </c>
      <c r="B39" s="114" t="s">
        <v>37</v>
      </c>
      <c r="C39" s="115">
        <v>2131</v>
      </c>
      <c r="D39" s="115">
        <v>2061018</v>
      </c>
      <c r="E39" s="115">
        <v>1137058.8119231483</v>
      </c>
      <c r="F39" s="115">
        <v>3198076.8119231481</v>
      </c>
      <c r="G39" s="313">
        <v>1333.3</v>
      </c>
      <c r="H39" s="314">
        <v>2841262.3</v>
      </c>
      <c r="I39" s="314">
        <v>356814.5119231483</v>
      </c>
      <c r="J39" s="315">
        <v>0.11157158908531019</v>
      </c>
      <c r="K39" s="316">
        <v>98391.338639999987</v>
      </c>
      <c r="L39" s="316">
        <v>0</v>
      </c>
      <c r="M39" s="316">
        <v>21665.675363375634</v>
      </c>
      <c r="N39" s="316">
        <v>19375.327352110166</v>
      </c>
      <c r="O39" s="316">
        <v>0</v>
      </c>
      <c r="P39" s="317">
        <v>-179133.71067976524</v>
      </c>
      <c r="Q39" s="317">
        <v>33484.119210547942</v>
      </c>
      <c r="R39" s="317">
        <v>179302.23141044893</v>
      </c>
      <c r="S39" s="318">
        <v>602458.74507713842</v>
      </c>
      <c r="T39" s="115">
        <v>1132358.238297004</v>
      </c>
      <c r="U39" s="319">
        <v>196568.89720480415</v>
      </c>
      <c r="V39" s="320">
        <v>1328927.1355018083</v>
      </c>
      <c r="W39" s="320">
        <v>437097.52690667962</v>
      </c>
      <c r="X39" s="84">
        <v>1766024.6624084879</v>
      </c>
      <c r="Y39" s="321"/>
    </row>
    <row r="40" spans="1:25" s="322" customFormat="1" x14ac:dyDescent="0.25">
      <c r="A40" s="152">
        <v>98</v>
      </c>
      <c r="B40" s="114" t="s">
        <v>38</v>
      </c>
      <c r="C40" s="115">
        <v>23090</v>
      </c>
      <c r="D40" s="115">
        <v>36395197.990000002</v>
      </c>
      <c r="E40" s="115">
        <v>3472999.5843410161</v>
      </c>
      <c r="F40" s="115">
        <v>39868197.574341021</v>
      </c>
      <c r="G40" s="313">
        <v>1333.3</v>
      </c>
      <c r="H40" s="314">
        <v>30785897</v>
      </c>
      <c r="I40" s="314">
        <v>9082300.5743410215</v>
      </c>
      <c r="J40" s="315">
        <v>0.22780815604732393</v>
      </c>
      <c r="K40" s="316">
        <v>0</v>
      </c>
      <c r="L40" s="316">
        <v>0</v>
      </c>
      <c r="M40" s="316">
        <v>188147.03829819942</v>
      </c>
      <c r="N40" s="316">
        <v>448397.12631741801</v>
      </c>
      <c r="O40" s="316">
        <v>0</v>
      </c>
      <c r="P40" s="317">
        <v>-1884030.0927422708</v>
      </c>
      <c r="Q40" s="317">
        <v>362810.09505938616</v>
      </c>
      <c r="R40" s="317">
        <v>3582516.325393742</v>
      </c>
      <c r="S40" s="317">
        <v>2528114.0829214337</v>
      </c>
      <c r="T40" s="115">
        <v>14308255.149588929</v>
      </c>
      <c r="U40" s="319">
        <v>6279391.1077824719</v>
      </c>
      <c r="V40" s="320">
        <v>20587646.257371403</v>
      </c>
      <c r="W40" s="320">
        <v>3351302.6063941163</v>
      </c>
      <c r="X40" s="84">
        <v>23938948.863765519</v>
      </c>
      <c r="Y40" s="321"/>
    </row>
    <row r="41" spans="1:25" s="322" customFormat="1" x14ac:dyDescent="0.25">
      <c r="A41" s="152">
        <v>102</v>
      </c>
      <c r="B41" s="114" t="s">
        <v>39</v>
      </c>
      <c r="C41" s="115">
        <v>9870</v>
      </c>
      <c r="D41" s="115">
        <v>12999348.73</v>
      </c>
      <c r="E41" s="115">
        <v>1783887.9833647404</v>
      </c>
      <c r="F41" s="115">
        <v>14783236.713364741</v>
      </c>
      <c r="G41" s="313">
        <v>1333.3</v>
      </c>
      <c r="H41" s="314">
        <v>13159671</v>
      </c>
      <c r="I41" s="314">
        <v>1623565.7133647408</v>
      </c>
      <c r="J41" s="315">
        <v>0.10982477956921038</v>
      </c>
      <c r="K41" s="316">
        <v>0</v>
      </c>
      <c r="L41" s="316">
        <v>0</v>
      </c>
      <c r="M41" s="316">
        <v>129142.28229641616</v>
      </c>
      <c r="N41" s="316">
        <v>165134.6289344976</v>
      </c>
      <c r="O41" s="316">
        <v>0</v>
      </c>
      <c r="P41" s="317">
        <v>-782323.99135583441</v>
      </c>
      <c r="Q41" s="317">
        <v>155085.99559273024</v>
      </c>
      <c r="R41" s="317">
        <v>984515.62336790236</v>
      </c>
      <c r="S41" s="318">
        <v>618463.79893695342</v>
      </c>
      <c r="T41" s="115">
        <v>2893584.0511374059</v>
      </c>
      <c r="U41" s="319">
        <v>3826322.3685609009</v>
      </c>
      <c r="V41" s="320">
        <v>6719906.4196983073</v>
      </c>
      <c r="W41" s="320">
        <v>1908825.7523639388</v>
      </c>
      <c r="X41" s="84">
        <v>8628732.1720622461</v>
      </c>
      <c r="Y41" s="321"/>
    </row>
    <row r="42" spans="1:25" s="322" customFormat="1" x14ac:dyDescent="0.25">
      <c r="A42" s="152">
        <v>103</v>
      </c>
      <c r="B42" s="114" t="s">
        <v>40</v>
      </c>
      <c r="C42" s="115">
        <v>2166</v>
      </c>
      <c r="D42" s="115">
        <v>2977949.1</v>
      </c>
      <c r="E42" s="115">
        <v>386094.69530685025</v>
      </c>
      <c r="F42" s="115">
        <v>3364043.7953068502</v>
      </c>
      <c r="G42" s="313">
        <v>1333.3</v>
      </c>
      <c r="H42" s="314">
        <v>2887927.8</v>
      </c>
      <c r="I42" s="314">
        <v>476115.99530685041</v>
      </c>
      <c r="J42" s="315">
        <v>0.14153085520797201</v>
      </c>
      <c r="K42" s="316">
        <v>0</v>
      </c>
      <c r="L42" s="316">
        <v>0</v>
      </c>
      <c r="M42" s="316">
        <v>17828.691266966442</v>
      </c>
      <c r="N42" s="316">
        <v>16181.707597186667</v>
      </c>
      <c r="O42" s="316">
        <v>0</v>
      </c>
      <c r="P42" s="317">
        <v>-175199.67965620436</v>
      </c>
      <c r="Q42" s="317">
        <v>34034.069549529253</v>
      </c>
      <c r="R42" s="317">
        <v>247307.95941079801</v>
      </c>
      <c r="S42" s="318">
        <v>151797.31374396881</v>
      </c>
      <c r="T42" s="115">
        <v>768066.0572190953</v>
      </c>
      <c r="U42" s="319">
        <v>1050929.6678794948</v>
      </c>
      <c r="V42" s="320">
        <v>1818995.7250985901</v>
      </c>
      <c r="W42" s="320">
        <v>465136.07264928444</v>
      </c>
      <c r="X42" s="84">
        <v>2284131.7977478746</v>
      </c>
      <c r="Y42" s="321"/>
    </row>
    <row r="43" spans="1:25" s="322" customFormat="1" x14ac:dyDescent="0.25">
      <c r="A43" s="152">
        <v>105</v>
      </c>
      <c r="B43" s="114" t="s">
        <v>41</v>
      </c>
      <c r="C43" s="115">
        <v>2139</v>
      </c>
      <c r="D43" s="115">
        <v>1877970.9300000002</v>
      </c>
      <c r="E43" s="115">
        <v>1311449.8774965361</v>
      </c>
      <c r="F43" s="115">
        <v>3189420.8074965365</v>
      </c>
      <c r="G43" s="313">
        <v>1333.3</v>
      </c>
      <c r="H43" s="314">
        <v>2851928.6999999997</v>
      </c>
      <c r="I43" s="314">
        <v>337492.1074965368</v>
      </c>
      <c r="J43" s="315">
        <v>0.10581611140909424</v>
      </c>
      <c r="K43" s="316">
        <v>671904.87033599999</v>
      </c>
      <c r="L43" s="316">
        <v>0</v>
      </c>
      <c r="M43" s="316">
        <v>21508.419027916792</v>
      </c>
      <c r="N43" s="316">
        <v>33937.040043639419</v>
      </c>
      <c r="O43" s="316">
        <v>0</v>
      </c>
      <c r="P43" s="317">
        <v>-155713.60444580845</v>
      </c>
      <c r="Q43" s="317">
        <v>33609.822145172242</v>
      </c>
      <c r="R43" s="317">
        <v>366536.63991499488</v>
      </c>
      <c r="S43" s="318">
        <v>372358.27057843527</v>
      </c>
      <c r="T43" s="115">
        <v>1681633.5650968871</v>
      </c>
      <c r="U43" s="319">
        <v>689890.59719693393</v>
      </c>
      <c r="V43" s="320">
        <v>2371524.1622938211</v>
      </c>
      <c r="W43" s="320">
        <v>479094.62064489379</v>
      </c>
      <c r="X43" s="84">
        <v>2850618.7829387151</v>
      </c>
      <c r="Y43" s="321"/>
    </row>
    <row r="44" spans="1:25" s="322" customFormat="1" x14ac:dyDescent="0.25">
      <c r="A44" s="152">
        <v>106</v>
      </c>
      <c r="B44" s="114" t="s">
        <v>42</v>
      </c>
      <c r="C44" s="115">
        <v>46880</v>
      </c>
      <c r="D44" s="115">
        <v>66435399.350000001</v>
      </c>
      <c r="E44" s="115">
        <v>10142188.926560536</v>
      </c>
      <c r="F44" s="115">
        <v>76577588.276560545</v>
      </c>
      <c r="G44" s="313">
        <v>1333.3</v>
      </c>
      <c r="H44" s="314">
        <v>62505104</v>
      </c>
      <c r="I44" s="314">
        <v>14072484.276560545</v>
      </c>
      <c r="J44" s="315">
        <v>0.18376766092107341</v>
      </c>
      <c r="K44" s="316">
        <v>0</v>
      </c>
      <c r="L44" s="316">
        <v>0</v>
      </c>
      <c r="M44" s="316">
        <v>560312.94817670528</v>
      </c>
      <c r="N44" s="316">
        <v>881891.06415013596</v>
      </c>
      <c r="O44" s="316">
        <v>124826.47801753486</v>
      </c>
      <c r="P44" s="317">
        <v>-5603075.3522633249</v>
      </c>
      <c r="Q44" s="317">
        <v>736619.19689839857</v>
      </c>
      <c r="R44" s="317">
        <v>-466606.46200008155</v>
      </c>
      <c r="S44" s="318">
        <v>2202767.691561881</v>
      </c>
      <c r="T44" s="115">
        <v>12509219.841101795</v>
      </c>
      <c r="U44" s="319">
        <v>-206761.90893624313</v>
      </c>
      <c r="V44" s="320">
        <v>12302457.932165552</v>
      </c>
      <c r="W44" s="320">
        <v>6154751.1493767658</v>
      </c>
      <c r="X44" s="84">
        <v>18457209.081542317</v>
      </c>
      <c r="Y44" s="321"/>
    </row>
    <row r="45" spans="1:25" s="322" customFormat="1" x14ac:dyDescent="0.25">
      <c r="A45" s="152">
        <v>108</v>
      </c>
      <c r="B45" s="114" t="s">
        <v>43</v>
      </c>
      <c r="C45" s="115">
        <v>10337</v>
      </c>
      <c r="D45" s="115">
        <v>16060880.719999999</v>
      </c>
      <c r="E45" s="115">
        <v>1448947.4976977003</v>
      </c>
      <c r="F45" s="115">
        <v>17509828.217697699</v>
      </c>
      <c r="G45" s="313">
        <v>1333.3</v>
      </c>
      <c r="H45" s="314">
        <v>13782322.1</v>
      </c>
      <c r="I45" s="314">
        <v>3727506.117697699</v>
      </c>
      <c r="J45" s="315">
        <v>0.21288079308112223</v>
      </c>
      <c r="K45" s="316">
        <v>0</v>
      </c>
      <c r="L45" s="316">
        <v>0</v>
      </c>
      <c r="M45" s="316">
        <v>88474.421438397752</v>
      </c>
      <c r="N45" s="316">
        <v>174732.00585816317</v>
      </c>
      <c r="O45" s="316">
        <v>0</v>
      </c>
      <c r="P45" s="317">
        <v>-830611.8061986079</v>
      </c>
      <c r="Q45" s="317">
        <v>162423.90440142376</v>
      </c>
      <c r="R45" s="317">
        <v>794831.40611597209</v>
      </c>
      <c r="S45" s="318">
        <v>199402.46865127463</v>
      </c>
      <c r="T45" s="115">
        <v>4316758.5179643231</v>
      </c>
      <c r="U45" s="319">
        <v>4437680.5598303806</v>
      </c>
      <c r="V45" s="320">
        <v>8754439.0777947046</v>
      </c>
      <c r="W45" s="320">
        <v>1715072.1793824253</v>
      </c>
      <c r="X45" s="84">
        <v>10469511.257177129</v>
      </c>
      <c r="Y45" s="321"/>
    </row>
    <row r="46" spans="1:25" s="322" customFormat="1" x14ac:dyDescent="0.25">
      <c r="A46" s="152">
        <v>109</v>
      </c>
      <c r="B46" s="114" t="s">
        <v>44</v>
      </c>
      <c r="C46" s="115">
        <v>67971</v>
      </c>
      <c r="D46" s="115">
        <v>91125295.359999999</v>
      </c>
      <c r="E46" s="115">
        <v>13962804.933367427</v>
      </c>
      <c r="F46" s="115">
        <v>105088100.29336743</v>
      </c>
      <c r="G46" s="313">
        <v>1333.3</v>
      </c>
      <c r="H46" s="314">
        <v>90625734.299999997</v>
      </c>
      <c r="I46" s="314">
        <v>14462365.993367434</v>
      </c>
      <c r="J46" s="315">
        <v>0.13762134773579324</v>
      </c>
      <c r="K46" s="316">
        <v>0</v>
      </c>
      <c r="L46" s="316">
        <v>0</v>
      </c>
      <c r="M46" s="316">
        <v>883504.45335765963</v>
      </c>
      <c r="N46" s="316">
        <v>1253959.0420224739</v>
      </c>
      <c r="O46" s="316">
        <v>145367.8425929083</v>
      </c>
      <c r="P46" s="317">
        <v>-7971758.9747655438</v>
      </c>
      <c r="Q46" s="317">
        <v>1068019.2711685377</v>
      </c>
      <c r="R46" s="317">
        <v>324704.96673267352</v>
      </c>
      <c r="S46" s="318">
        <v>3172210.2878402574</v>
      </c>
      <c r="T46" s="115">
        <v>13338372.882316399</v>
      </c>
      <c r="U46" s="319">
        <v>7140681.7886817316</v>
      </c>
      <c r="V46" s="320">
        <v>20479054.67099813</v>
      </c>
      <c r="W46" s="320">
        <v>9855696.1601719782</v>
      </c>
      <c r="X46" s="84">
        <v>30334750.831170108</v>
      </c>
      <c r="Y46" s="321"/>
    </row>
    <row r="47" spans="1:25" s="322" customFormat="1" x14ac:dyDescent="0.25">
      <c r="A47" s="152">
        <v>111</v>
      </c>
      <c r="B47" s="114" t="s">
        <v>45</v>
      </c>
      <c r="C47" s="115">
        <v>18344</v>
      </c>
      <c r="D47" s="115">
        <v>18764108.280000001</v>
      </c>
      <c r="E47" s="115">
        <v>4047554.1155713722</v>
      </c>
      <c r="F47" s="115">
        <v>22811662.395571373</v>
      </c>
      <c r="G47" s="313">
        <v>1333.3</v>
      </c>
      <c r="H47" s="314">
        <v>24458055.199999999</v>
      </c>
      <c r="I47" s="314">
        <v>-1646392.8044286259</v>
      </c>
      <c r="J47" s="315">
        <v>-7.2173293461867752E-2</v>
      </c>
      <c r="K47" s="316">
        <v>0</v>
      </c>
      <c r="L47" s="316">
        <v>0</v>
      </c>
      <c r="M47" s="316">
        <v>219685.22148043883</v>
      </c>
      <c r="N47" s="316">
        <v>377115.98852690711</v>
      </c>
      <c r="O47" s="316">
        <v>0</v>
      </c>
      <c r="P47" s="317">
        <v>-1925590.2557871251</v>
      </c>
      <c r="Q47" s="317">
        <v>288236.82909352012</v>
      </c>
      <c r="R47" s="317">
        <v>4771516.2116033938</v>
      </c>
      <c r="S47" s="318">
        <v>4883801.164530063</v>
      </c>
      <c r="T47" s="115">
        <v>6968372.355018572</v>
      </c>
      <c r="U47" s="319">
        <v>5458555.2264740951</v>
      </c>
      <c r="V47" s="320">
        <v>12426927.581492666</v>
      </c>
      <c r="W47" s="320">
        <v>3040102.4220374716</v>
      </c>
      <c r="X47" s="84">
        <v>15467030.003530137</v>
      </c>
      <c r="Y47" s="321"/>
    </row>
    <row r="48" spans="1:25" s="322" customFormat="1" x14ac:dyDescent="0.25">
      <c r="A48" s="152">
        <v>139</v>
      </c>
      <c r="B48" s="114" t="s">
        <v>46</v>
      </c>
      <c r="C48" s="115">
        <v>9912</v>
      </c>
      <c r="D48" s="115">
        <v>20029019.609999999</v>
      </c>
      <c r="E48" s="115">
        <v>2230564.9380337815</v>
      </c>
      <c r="F48" s="115">
        <v>22259584.548033781</v>
      </c>
      <c r="G48" s="313">
        <v>1333.3</v>
      </c>
      <c r="H48" s="314">
        <v>13215669.6</v>
      </c>
      <c r="I48" s="314">
        <v>9043914.9480337817</v>
      </c>
      <c r="J48" s="315">
        <v>0.40629307022860151</v>
      </c>
      <c r="K48" s="316">
        <v>0</v>
      </c>
      <c r="L48" s="316">
        <v>0</v>
      </c>
      <c r="M48" s="316">
        <v>83532.215288262538</v>
      </c>
      <c r="N48" s="316">
        <v>172015.27773687543</v>
      </c>
      <c r="O48" s="316">
        <v>16599.472816334306</v>
      </c>
      <c r="P48" s="317">
        <v>-721020.2311275613</v>
      </c>
      <c r="Q48" s="317">
        <v>155745.93599950781</v>
      </c>
      <c r="R48" s="317">
        <v>-429732.43547558074</v>
      </c>
      <c r="S48" s="318">
        <v>-885813.02231922478</v>
      </c>
      <c r="T48" s="115">
        <v>7435242.1609523958</v>
      </c>
      <c r="U48" s="319">
        <v>5184181.697754791</v>
      </c>
      <c r="V48" s="320">
        <v>12619423.858707186</v>
      </c>
      <c r="W48" s="320">
        <v>1468793.2636539286</v>
      </c>
      <c r="X48" s="84">
        <v>14088217.122361114</v>
      </c>
      <c r="Y48" s="321"/>
    </row>
    <row r="49" spans="1:25" s="322" customFormat="1" x14ac:dyDescent="0.25">
      <c r="A49" s="152">
        <v>140</v>
      </c>
      <c r="B49" s="114" t="s">
        <v>47</v>
      </c>
      <c r="C49" s="115">
        <v>20958</v>
      </c>
      <c r="D49" s="115">
        <v>28555540.450000003</v>
      </c>
      <c r="E49" s="115">
        <v>3621165.2169231242</v>
      </c>
      <c r="F49" s="115">
        <v>32176705.666923128</v>
      </c>
      <c r="G49" s="313">
        <v>1333.3</v>
      </c>
      <c r="H49" s="314">
        <v>27943301.399999999</v>
      </c>
      <c r="I49" s="314">
        <v>4233404.2669231296</v>
      </c>
      <c r="J49" s="315">
        <v>0.13156736151752682</v>
      </c>
      <c r="K49" s="316">
        <v>313483.72809599998</v>
      </c>
      <c r="L49" s="316">
        <v>0</v>
      </c>
      <c r="M49" s="316">
        <v>288961.84447301511</v>
      </c>
      <c r="N49" s="316">
        <v>417903.12956384663</v>
      </c>
      <c r="O49" s="316">
        <v>0</v>
      </c>
      <c r="P49" s="317">
        <v>-2120471.8769917502</v>
      </c>
      <c r="Q49" s="317">
        <v>329310.2629820102</v>
      </c>
      <c r="R49" s="317">
        <v>5523398.6296020951</v>
      </c>
      <c r="S49" s="318">
        <v>3251006.5970276291</v>
      </c>
      <c r="T49" s="115">
        <v>12236996.581675977</v>
      </c>
      <c r="U49" s="319">
        <v>7255317.6454108804</v>
      </c>
      <c r="V49" s="320">
        <v>19492314.227086857</v>
      </c>
      <c r="W49" s="320">
        <v>3536222.6643046932</v>
      </c>
      <c r="X49" s="84">
        <v>23028536.891391549</v>
      </c>
      <c r="Y49" s="321"/>
    </row>
    <row r="50" spans="1:25" s="322" customFormat="1" x14ac:dyDescent="0.25">
      <c r="A50" s="152">
        <v>142</v>
      </c>
      <c r="B50" s="114" t="s">
        <v>48</v>
      </c>
      <c r="C50" s="115">
        <v>6559</v>
      </c>
      <c r="D50" s="115">
        <v>8659568.4900000002</v>
      </c>
      <c r="E50" s="115">
        <v>1235197.029458188</v>
      </c>
      <c r="F50" s="115">
        <v>9894765.5194581877</v>
      </c>
      <c r="G50" s="313">
        <v>1333.3</v>
      </c>
      <c r="H50" s="314">
        <v>8745114.6999999993</v>
      </c>
      <c r="I50" s="314">
        <v>1149650.8194581885</v>
      </c>
      <c r="J50" s="315">
        <v>0.11618777799204892</v>
      </c>
      <c r="K50" s="316">
        <v>0</v>
      </c>
      <c r="L50" s="316">
        <v>0</v>
      </c>
      <c r="M50" s="316">
        <v>68168.630798254992</v>
      </c>
      <c r="N50" s="316">
        <v>92387.745895003609</v>
      </c>
      <c r="O50" s="316">
        <v>0</v>
      </c>
      <c r="P50" s="317">
        <v>-518395.85518469266</v>
      </c>
      <c r="Q50" s="317">
        <v>103060.69352509805</v>
      </c>
      <c r="R50" s="317">
        <v>-470179.65418347431</v>
      </c>
      <c r="S50" s="318">
        <v>-124468.92423307331</v>
      </c>
      <c r="T50" s="115">
        <v>300223.45607530494</v>
      </c>
      <c r="U50" s="319">
        <v>2345905.5988683607</v>
      </c>
      <c r="V50" s="320">
        <v>2646129.0549436659</v>
      </c>
      <c r="W50" s="320">
        <v>1145575.8266478979</v>
      </c>
      <c r="X50" s="84">
        <v>3791704.881591564</v>
      </c>
      <c r="Y50" s="321"/>
    </row>
    <row r="51" spans="1:25" s="322" customFormat="1" x14ac:dyDescent="0.25">
      <c r="A51" s="152">
        <v>143</v>
      </c>
      <c r="B51" s="114" t="s">
        <v>49</v>
      </c>
      <c r="C51" s="115">
        <v>6877</v>
      </c>
      <c r="D51" s="115">
        <v>8737531.6699999999</v>
      </c>
      <c r="E51" s="115">
        <v>1457156.5804867616</v>
      </c>
      <c r="F51" s="115">
        <v>10194688.250486761</v>
      </c>
      <c r="G51" s="313">
        <v>1333.3</v>
      </c>
      <c r="H51" s="314">
        <v>9169104.0999999996</v>
      </c>
      <c r="I51" s="314">
        <v>1025584.1504867617</v>
      </c>
      <c r="J51" s="315">
        <v>0.10059985408948563</v>
      </c>
      <c r="K51" s="316">
        <v>32968.668095999994</v>
      </c>
      <c r="L51" s="316">
        <v>0</v>
      </c>
      <c r="M51" s="316">
        <v>76758.187291353097</v>
      </c>
      <c r="N51" s="316">
        <v>120186.10103229021</v>
      </c>
      <c r="O51" s="316">
        <v>0</v>
      </c>
      <c r="P51" s="317">
        <v>-626647.22988491121</v>
      </c>
      <c r="Q51" s="317">
        <v>108057.38517641397</v>
      </c>
      <c r="R51" s="317">
        <v>212147.98602903739</v>
      </c>
      <c r="S51" s="318">
        <v>511004.9922880067</v>
      </c>
      <c r="T51" s="115">
        <v>1460060.2405149518</v>
      </c>
      <c r="U51" s="319">
        <v>2429134.4485131935</v>
      </c>
      <c r="V51" s="320">
        <v>3889194.6890281453</v>
      </c>
      <c r="W51" s="320">
        <v>1295501.878206668</v>
      </c>
      <c r="X51" s="84">
        <v>5184696.5672348132</v>
      </c>
      <c r="Y51" s="321"/>
    </row>
    <row r="52" spans="1:25" s="322" customFormat="1" x14ac:dyDescent="0.25">
      <c r="A52" s="152">
        <v>145</v>
      </c>
      <c r="B52" s="114" t="s">
        <v>50</v>
      </c>
      <c r="C52" s="115">
        <v>12366</v>
      </c>
      <c r="D52" s="115">
        <v>22026030.740000002</v>
      </c>
      <c r="E52" s="115">
        <v>1402389.7457591714</v>
      </c>
      <c r="F52" s="115">
        <v>23428420.485759173</v>
      </c>
      <c r="G52" s="313">
        <v>1333.3</v>
      </c>
      <c r="H52" s="314">
        <v>16487587.799999999</v>
      </c>
      <c r="I52" s="314">
        <v>6940832.6857591737</v>
      </c>
      <c r="J52" s="315">
        <v>0.29625696234955823</v>
      </c>
      <c r="K52" s="316">
        <v>0</v>
      </c>
      <c r="L52" s="316">
        <v>0</v>
      </c>
      <c r="M52" s="316">
        <v>101128.47641991942</v>
      </c>
      <c r="N52" s="316">
        <v>180315.81711959018</v>
      </c>
      <c r="O52" s="316">
        <v>59611.552979346729</v>
      </c>
      <c r="P52" s="317">
        <v>-903128.88136132201</v>
      </c>
      <c r="Q52" s="317">
        <v>194305.31119551187</v>
      </c>
      <c r="R52" s="317">
        <v>1584963.4312574198</v>
      </c>
      <c r="S52" s="318">
        <v>22192.390149493018</v>
      </c>
      <c r="T52" s="115">
        <v>8180220.7835191321</v>
      </c>
      <c r="U52" s="319">
        <v>5578586.1999724694</v>
      </c>
      <c r="V52" s="320">
        <v>13758806.983491601</v>
      </c>
      <c r="W52" s="320">
        <v>2058360.6524661272</v>
      </c>
      <c r="X52" s="84">
        <v>15817167.635957729</v>
      </c>
      <c r="Y52" s="321"/>
    </row>
    <row r="53" spans="1:25" s="322" customFormat="1" x14ac:dyDescent="0.25">
      <c r="A53" s="152">
        <v>146</v>
      </c>
      <c r="B53" s="114" t="s">
        <v>51</v>
      </c>
      <c r="C53" s="115">
        <v>4643</v>
      </c>
      <c r="D53" s="115">
        <v>3951582.6100000003</v>
      </c>
      <c r="E53" s="115">
        <v>2915029.9177380372</v>
      </c>
      <c r="F53" s="115">
        <v>6866612.5277380375</v>
      </c>
      <c r="G53" s="313">
        <v>1333.3</v>
      </c>
      <c r="H53" s="314">
        <v>6190511.8999999994</v>
      </c>
      <c r="I53" s="314">
        <v>676100.62773803808</v>
      </c>
      <c r="J53" s="315">
        <v>9.8462032771893637E-2</v>
      </c>
      <c r="K53" s="316">
        <v>1305816.337728</v>
      </c>
      <c r="L53" s="316">
        <v>0</v>
      </c>
      <c r="M53" s="316">
        <v>56734.394557050546</v>
      </c>
      <c r="N53" s="316">
        <v>74714.18279266289</v>
      </c>
      <c r="O53" s="316">
        <v>0</v>
      </c>
      <c r="P53" s="317">
        <v>-352098.2682173393</v>
      </c>
      <c r="Q53" s="317">
        <v>72954.840682578171</v>
      </c>
      <c r="R53" s="317">
        <v>1608837.3784470616</v>
      </c>
      <c r="S53" s="318">
        <v>817470.9367858331</v>
      </c>
      <c r="T53" s="115">
        <v>4260530.4305138858</v>
      </c>
      <c r="U53" s="319">
        <v>441371.40611728135</v>
      </c>
      <c r="V53" s="320">
        <v>4701901.8366311667</v>
      </c>
      <c r="W53" s="320">
        <v>999512.34917580907</v>
      </c>
      <c r="X53" s="84">
        <v>5701414.1858069757</v>
      </c>
      <c r="Y53" s="321"/>
    </row>
    <row r="54" spans="1:25" s="322" customFormat="1" x14ac:dyDescent="0.25">
      <c r="A54" s="152">
        <v>148</v>
      </c>
      <c r="B54" s="114" t="s">
        <v>52</v>
      </c>
      <c r="C54" s="115">
        <v>7008</v>
      </c>
      <c r="D54" s="115">
        <v>7912347.9400000013</v>
      </c>
      <c r="E54" s="115">
        <v>6865968.2826700248</v>
      </c>
      <c r="F54" s="115">
        <v>14778316.222670026</v>
      </c>
      <c r="G54" s="313">
        <v>1333.3</v>
      </c>
      <c r="H54" s="314">
        <v>9343766.4000000004</v>
      </c>
      <c r="I54" s="314">
        <v>5434549.8226700258</v>
      </c>
      <c r="J54" s="315">
        <v>0.36773809281015341</v>
      </c>
      <c r="K54" s="316">
        <v>2056320.7741439999</v>
      </c>
      <c r="L54" s="316">
        <v>420004.5</v>
      </c>
      <c r="M54" s="316">
        <v>90617.093380632097</v>
      </c>
      <c r="N54" s="316">
        <v>130247.29768226271</v>
      </c>
      <c r="O54" s="316">
        <v>26435.798715881621</v>
      </c>
      <c r="P54" s="317">
        <v>-473460.74405386898</v>
      </c>
      <c r="Q54" s="317">
        <v>110115.77073088688</v>
      </c>
      <c r="R54" s="317">
        <v>-329589.26964456675</v>
      </c>
      <c r="S54" s="318">
        <v>1783305.7214017527</v>
      </c>
      <c r="T54" s="115">
        <v>9248546.7650270071</v>
      </c>
      <c r="U54" s="319">
        <v>-34651.487690418588</v>
      </c>
      <c r="V54" s="320">
        <v>9213895.2773365881</v>
      </c>
      <c r="W54" s="320">
        <v>1129357.6037055166</v>
      </c>
      <c r="X54" s="84">
        <v>10343252.881042104</v>
      </c>
      <c r="Y54" s="321"/>
    </row>
    <row r="55" spans="1:25" s="322" customFormat="1" x14ac:dyDescent="0.25">
      <c r="A55" s="152">
        <v>149</v>
      </c>
      <c r="B55" s="114" t="s">
        <v>53</v>
      </c>
      <c r="C55" s="115">
        <v>5353</v>
      </c>
      <c r="D55" s="115">
        <v>7552001.2199999997</v>
      </c>
      <c r="E55" s="115">
        <v>1979213.4165125443</v>
      </c>
      <c r="F55" s="115">
        <v>9531214.636512544</v>
      </c>
      <c r="G55" s="313">
        <v>1333.3</v>
      </c>
      <c r="H55" s="314">
        <v>7137154.8999999994</v>
      </c>
      <c r="I55" s="314">
        <v>2394059.7365125446</v>
      </c>
      <c r="J55" s="315">
        <v>0.25118096987778327</v>
      </c>
      <c r="K55" s="316">
        <v>0</v>
      </c>
      <c r="L55" s="316">
        <v>0</v>
      </c>
      <c r="M55" s="316">
        <v>38595.732251061585</v>
      </c>
      <c r="N55" s="316">
        <v>64385.296366187002</v>
      </c>
      <c r="O55" s="316">
        <v>0</v>
      </c>
      <c r="P55" s="317">
        <v>-368254.34245367587</v>
      </c>
      <c r="Q55" s="317">
        <v>84110.976130484807</v>
      </c>
      <c r="R55" s="317">
        <v>245242.1245304452</v>
      </c>
      <c r="S55" s="318">
        <v>238960.76536673616</v>
      </c>
      <c r="T55" s="115">
        <v>2697100.2887037834</v>
      </c>
      <c r="U55" s="319">
        <v>-72691.189442194402</v>
      </c>
      <c r="V55" s="320">
        <v>2624409.0992615889</v>
      </c>
      <c r="W55" s="320">
        <v>815423.81346971204</v>
      </c>
      <c r="X55" s="84">
        <v>3439832.912731301</v>
      </c>
      <c r="Y55" s="321"/>
    </row>
    <row r="56" spans="1:25" s="322" customFormat="1" x14ac:dyDescent="0.25">
      <c r="A56" s="152">
        <v>151</v>
      </c>
      <c r="B56" s="114" t="s">
        <v>54</v>
      </c>
      <c r="C56" s="115">
        <v>1891</v>
      </c>
      <c r="D56" s="115">
        <v>2005825.78</v>
      </c>
      <c r="E56" s="115">
        <v>732146.40265545098</v>
      </c>
      <c r="F56" s="115">
        <v>2737972.1826554509</v>
      </c>
      <c r="G56" s="313">
        <v>1333.3</v>
      </c>
      <c r="H56" s="314">
        <v>2521270.2999999998</v>
      </c>
      <c r="I56" s="314">
        <v>216701.88265545107</v>
      </c>
      <c r="J56" s="315">
        <v>7.914685329099308E-2</v>
      </c>
      <c r="K56" s="316">
        <v>189078.36696000001</v>
      </c>
      <c r="L56" s="316">
        <v>0</v>
      </c>
      <c r="M56" s="316">
        <v>21089.881535187436</v>
      </c>
      <c r="N56" s="316">
        <v>29465.035381344325</v>
      </c>
      <c r="O56" s="316">
        <v>0</v>
      </c>
      <c r="P56" s="317">
        <v>-122454.25769846835</v>
      </c>
      <c r="Q56" s="317">
        <v>29713.031171818937</v>
      </c>
      <c r="R56" s="317">
        <v>111084.82485202957</v>
      </c>
      <c r="S56" s="318">
        <v>-72973.60970174204</v>
      </c>
      <c r="T56" s="115">
        <v>401705.155155621</v>
      </c>
      <c r="U56" s="319">
        <v>631377.49509114318</v>
      </c>
      <c r="V56" s="320">
        <v>1033082.6502467642</v>
      </c>
      <c r="W56" s="320">
        <v>473287.07408532937</v>
      </c>
      <c r="X56" s="84">
        <v>1506369.7243320935</v>
      </c>
      <c r="Y56" s="321"/>
    </row>
    <row r="57" spans="1:25" s="322" customFormat="1" x14ac:dyDescent="0.25">
      <c r="A57" s="152">
        <v>152</v>
      </c>
      <c r="B57" s="114" t="s">
        <v>55</v>
      </c>
      <c r="C57" s="115">
        <v>4480</v>
      </c>
      <c r="D57" s="115">
        <v>6891207.5700000003</v>
      </c>
      <c r="E57" s="115">
        <v>615844.00758330047</v>
      </c>
      <c r="F57" s="115">
        <v>7507051.5775833009</v>
      </c>
      <c r="G57" s="313">
        <v>1333.3</v>
      </c>
      <c r="H57" s="314">
        <v>5973184</v>
      </c>
      <c r="I57" s="314">
        <v>1533867.5775833009</v>
      </c>
      <c r="J57" s="315">
        <v>0.20432356987709541</v>
      </c>
      <c r="K57" s="316">
        <v>0</v>
      </c>
      <c r="L57" s="316">
        <v>0</v>
      </c>
      <c r="M57" s="316">
        <v>43353.541800777231</v>
      </c>
      <c r="N57" s="316">
        <v>54176.546578006994</v>
      </c>
      <c r="O57" s="316">
        <v>0</v>
      </c>
      <c r="P57" s="317">
        <v>-342233.0589842085</v>
      </c>
      <c r="Q57" s="317">
        <v>70393.643389608056</v>
      </c>
      <c r="R57" s="317">
        <v>112101.51861548294</v>
      </c>
      <c r="S57" s="318">
        <v>-298379.37544949498</v>
      </c>
      <c r="T57" s="115">
        <v>1173280.3935334727</v>
      </c>
      <c r="U57" s="319">
        <v>2303084.0436772895</v>
      </c>
      <c r="V57" s="320">
        <v>3476364.4372107619</v>
      </c>
      <c r="W57" s="320">
        <v>896828.63545035035</v>
      </c>
      <c r="X57" s="84">
        <v>4373193.0726611121</v>
      </c>
      <c r="Y57" s="321"/>
    </row>
    <row r="58" spans="1:25" s="322" customFormat="1" x14ac:dyDescent="0.25">
      <c r="A58" s="152">
        <v>153</v>
      </c>
      <c r="B58" s="114" t="s">
        <v>56</v>
      </c>
      <c r="C58" s="115">
        <v>25655</v>
      </c>
      <c r="D58" s="115">
        <v>29283904.100000001</v>
      </c>
      <c r="E58" s="115">
        <v>5997406.7246173481</v>
      </c>
      <c r="F58" s="115">
        <v>35281310.824617349</v>
      </c>
      <c r="G58" s="313">
        <v>1333.3</v>
      </c>
      <c r="H58" s="314">
        <v>34205811.5</v>
      </c>
      <c r="I58" s="314">
        <v>1075499.3246173486</v>
      </c>
      <c r="J58" s="315">
        <v>3.0483542121312698E-2</v>
      </c>
      <c r="K58" s="316">
        <v>0</v>
      </c>
      <c r="L58" s="316">
        <v>0</v>
      </c>
      <c r="M58" s="316">
        <v>329584.58291673166</v>
      </c>
      <c r="N58" s="316">
        <v>466057.87686447165</v>
      </c>
      <c r="O58" s="316">
        <v>0</v>
      </c>
      <c r="P58" s="317">
        <v>-2893120.4522298812</v>
      </c>
      <c r="Q58" s="317">
        <v>403113.59847330238</v>
      </c>
      <c r="R58" s="317">
        <v>7462319.6899723699</v>
      </c>
      <c r="S58" s="318">
        <v>5945910.1393650733</v>
      </c>
      <c r="T58" s="115">
        <v>12789364.759979416</v>
      </c>
      <c r="U58" s="319">
        <v>7223180.6565777371</v>
      </c>
      <c r="V58" s="320">
        <v>20012545.416557152</v>
      </c>
      <c r="W58" s="320">
        <v>3725437.1576379002</v>
      </c>
      <c r="X58" s="84">
        <v>23737982.574195053</v>
      </c>
      <c r="Y58" s="321"/>
    </row>
    <row r="59" spans="1:25" s="322" customFormat="1" x14ac:dyDescent="0.25">
      <c r="A59" s="152">
        <v>165</v>
      </c>
      <c r="B59" s="114" t="s">
        <v>57</v>
      </c>
      <c r="C59" s="115">
        <v>16340</v>
      </c>
      <c r="D59" s="115">
        <v>24871848.269999996</v>
      </c>
      <c r="E59" s="115">
        <v>2629209.9888709434</v>
      </c>
      <c r="F59" s="115">
        <v>27501058.258870941</v>
      </c>
      <c r="G59" s="313">
        <v>1333.3</v>
      </c>
      <c r="H59" s="314">
        <v>21786122</v>
      </c>
      <c r="I59" s="314">
        <v>5714936.2588709407</v>
      </c>
      <c r="J59" s="315">
        <v>0.20780786706735146</v>
      </c>
      <c r="K59" s="316">
        <v>0</v>
      </c>
      <c r="L59" s="316">
        <v>0</v>
      </c>
      <c r="M59" s="316">
        <v>148906.72794554546</v>
      </c>
      <c r="N59" s="316">
        <v>225753.33697087815</v>
      </c>
      <c r="O59" s="316">
        <v>0</v>
      </c>
      <c r="P59" s="317">
        <v>-1595879.1896432962</v>
      </c>
      <c r="Q59" s="317">
        <v>256748.24397013296</v>
      </c>
      <c r="R59" s="317">
        <v>997757.58331705444</v>
      </c>
      <c r="S59" s="318">
        <v>235673.72782650596</v>
      </c>
      <c r="T59" s="115">
        <v>5983896.6892577615</v>
      </c>
      <c r="U59" s="319">
        <v>4559948.4904781524</v>
      </c>
      <c r="V59" s="320">
        <v>10543845.179735914</v>
      </c>
      <c r="W59" s="320">
        <v>2406456.3966076891</v>
      </c>
      <c r="X59" s="84">
        <v>12950301.576343603</v>
      </c>
      <c r="Y59" s="321"/>
    </row>
    <row r="60" spans="1:25" s="322" customFormat="1" x14ac:dyDescent="0.25">
      <c r="A60" s="152">
        <v>167</v>
      </c>
      <c r="B60" s="114" t="s">
        <v>58</v>
      </c>
      <c r="C60" s="115">
        <v>77261</v>
      </c>
      <c r="D60" s="115">
        <v>95667347.36999999</v>
      </c>
      <c r="E60" s="115">
        <v>17162220.835877247</v>
      </c>
      <c r="F60" s="115">
        <v>112829568.20587724</v>
      </c>
      <c r="G60" s="313">
        <v>1333.3</v>
      </c>
      <c r="H60" s="314">
        <v>103012091.3</v>
      </c>
      <c r="I60" s="314">
        <v>9817476.9058772475</v>
      </c>
      <c r="J60" s="315">
        <v>8.7011561437189466E-2</v>
      </c>
      <c r="K60" s="316">
        <v>0</v>
      </c>
      <c r="L60" s="316">
        <v>0</v>
      </c>
      <c r="M60" s="316">
        <v>1112673.0655078578</v>
      </c>
      <c r="N60" s="316">
        <v>1491379.4406904476</v>
      </c>
      <c r="O60" s="316">
        <v>235582.81468135156</v>
      </c>
      <c r="P60" s="317">
        <v>-8758128.3953332454</v>
      </c>
      <c r="Q60" s="317">
        <v>1213991.8040010063</v>
      </c>
      <c r="R60" s="317">
        <v>8126809.5509918388</v>
      </c>
      <c r="S60" s="318">
        <v>7711151.5837480389</v>
      </c>
      <c r="T60" s="115">
        <v>20950936.770164542</v>
      </c>
      <c r="U60" s="319">
        <v>24964199.804359265</v>
      </c>
      <c r="V60" s="320">
        <v>45915136.574523807</v>
      </c>
      <c r="W60" s="320">
        <v>12089788.480861571</v>
      </c>
      <c r="X60" s="84">
        <v>58004925.055385381</v>
      </c>
      <c r="Y60" s="321"/>
    </row>
    <row r="61" spans="1:25" s="322" customFormat="1" x14ac:dyDescent="0.25">
      <c r="A61" s="152">
        <v>169</v>
      </c>
      <c r="B61" s="114" t="s">
        <v>59</v>
      </c>
      <c r="C61" s="115">
        <v>5046</v>
      </c>
      <c r="D61" s="115">
        <v>7019825.3399999989</v>
      </c>
      <c r="E61" s="115">
        <v>716289.23868310626</v>
      </c>
      <c r="F61" s="115">
        <v>7736114.5786831053</v>
      </c>
      <c r="G61" s="313">
        <v>1333.3</v>
      </c>
      <c r="H61" s="314">
        <v>6727831.7999999998</v>
      </c>
      <c r="I61" s="314">
        <v>1008282.7786831055</v>
      </c>
      <c r="J61" s="315">
        <v>0.13033451979388111</v>
      </c>
      <c r="K61" s="316">
        <v>0</v>
      </c>
      <c r="L61" s="316">
        <v>0</v>
      </c>
      <c r="M61" s="316">
        <v>50845.821977276173</v>
      </c>
      <c r="N61" s="316">
        <v>56140.635907598364</v>
      </c>
      <c r="O61" s="316">
        <v>0</v>
      </c>
      <c r="P61" s="317">
        <v>-369549.970431767</v>
      </c>
      <c r="Q61" s="317">
        <v>79287.126014277281</v>
      </c>
      <c r="R61" s="317">
        <v>187663.49633967626</v>
      </c>
      <c r="S61" s="318">
        <v>171890.24274198004</v>
      </c>
      <c r="T61" s="115">
        <v>1184560.1312321466</v>
      </c>
      <c r="U61" s="319">
        <v>1297686.5614957912</v>
      </c>
      <c r="V61" s="320">
        <v>2482246.6927279378</v>
      </c>
      <c r="W61" s="320">
        <v>869672.01057616901</v>
      </c>
      <c r="X61" s="84">
        <v>3351918.7033041068</v>
      </c>
      <c r="Y61" s="321"/>
    </row>
    <row r="62" spans="1:25" s="322" customFormat="1" x14ac:dyDescent="0.25">
      <c r="A62" s="152">
        <v>171</v>
      </c>
      <c r="B62" s="114" t="s">
        <v>60</v>
      </c>
      <c r="C62" s="115">
        <v>4624</v>
      </c>
      <c r="D62" s="115">
        <v>5787746.3200000003</v>
      </c>
      <c r="E62" s="115">
        <v>1061030.8539516605</v>
      </c>
      <c r="F62" s="115">
        <v>6848777.1739516612</v>
      </c>
      <c r="G62" s="313">
        <v>1333.3</v>
      </c>
      <c r="H62" s="314">
        <v>6165179.2000000002</v>
      </c>
      <c r="I62" s="314">
        <v>683597.97395166103</v>
      </c>
      <c r="J62" s="315">
        <v>9.98131427828646E-2</v>
      </c>
      <c r="K62" s="316">
        <v>23113.859327999999</v>
      </c>
      <c r="L62" s="316">
        <v>0</v>
      </c>
      <c r="M62" s="316">
        <v>45611.07434660045</v>
      </c>
      <c r="N62" s="316">
        <v>85756.064372326684</v>
      </c>
      <c r="O62" s="316">
        <v>0</v>
      </c>
      <c r="P62" s="317">
        <v>-362940.39177298662</v>
      </c>
      <c r="Q62" s="317">
        <v>72656.296212845453</v>
      </c>
      <c r="R62" s="317">
        <v>4692.4158618473566</v>
      </c>
      <c r="S62" s="318">
        <v>-175789.02529530803</v>
      </c>
      <c r="T62" s="115">
        <v>376698.26700498635</v>
      </c>
      <c r="U62" s="319">
        <v>1281726.2133677332</v>
      </c>
      <c r="V62" s="320">
        <v>1658424.4803727195</v>
      </c>
      <c r="W62" s="320">
        <v>903371.90926261642</v>
      </c>
      <c r="X62" s="84">
        <v>2561796.3896353357</v>
      </c>
      <c r="Y62" s="321"/>
    </row>
    <row r="63" spans="1:25" s="322" customFormat="1" x14ac:dyDescent="0.25">
      <c r="A63" s="152">
        <v>172</v>
      </c>
      <c r="B63" s="114" t="s">
        <v>61</v>
      </c>
      <c r="C63" s="115">
        <v>4263</v>
      </c>
      <c r="D63" s="115">
        <v>4421012.62</v>
      </c>
      <c r="E63" s="115">
        <v>1303343.7385988836</v>
      </c>
      <c r="F63" s="115">
        <v>5724356.3585988842</v>
      </c>
      <c r="G63" s="313">
        <v>1333.3</v>
      </c>
      <c r="H63" s="314">
        <v>5683857.8999999994</v>
      </c>
      <c r="I63" s="314">
        <v>40498.458598884754</v>
      </c>
      <c r="J63" s="315">
        <v>7.0747619578312411E-3</v>
      </c>
      <c r="K63" s="316">
        <v>536381.70969599998</v>
      </c>
      <c r="L63" s="316">
        <v>0</v>
      </c>
      <c r="M63" s="316">
        <v>49672.381659072838</v>
      </c>
      <c r="N63" s="316">
        <v>61986.207011141676</v>
      </c>
      <c r="O63" s="316">
        <v>0</v>
      </c>
      <c r="P63" s="317">
        <v>-348335.67933028593</v>
      </c>
      <c r="Q63" s="317">
        <v>66983.951287923919</v>
      </c>
      <c r="R63" s="317">
        <v>-579647.53119679133</v>
      </c>
      <c r="S63" s="318">
        <v>-551859.60109635885</v>
      </c>
      <c r="T63" s="115">
        <v>-724320.10337041295</v>
      </c>
      <c r="U63" s="319">
        <v>1342992.6489036793</v>
      </c>
      <c r="V63" s="320">
        <v>618672.54553326638</v>
      </c>
      <c r="W63" s="320">
        <v>894398.51661006967</v>
      </c>
      <c r="X63" s="84">
        <v>1513071.0621433361</v>
      </c>
      <c r="Y63" s="321"/>
    </row>
    <row r="64" spans="1:25" s="322" customFormat="1" x14ac:dyDescent="0.25">
      <c r="A64" s="152">
        <v>176</v>
      </c>
      <c r="B64" s="114" t="s">
        <v>62</v>
      </c>
      <c r="C64" s="115">
        <v>4444</v>
      </c>
      <c r="D64" s="115">
        <v>4284698.68</v>
      </c>
      <c r="E64" s="115">
        <v>1897001.4384646912</v>
      </c>
      <c r="F64" s="115">
        <v>6181700.1184646906</v>
      </c>
      <c r="G64" s="313">
        <v>1333.3</v>
      </c>
      <c r="H64" s="314">
        <v>5925185.2000000002</v>
      </c>
      <c r="I64" s="314">
        <v>256514.91846469045</v>
      </c>
      <c r="J64" s="315">
        <v>4.1495852847743674E-2</v>
      </c>
      <c r="K64" s="316">
        <v>1218335.1143039998</v>
      </c>
      <c r="L64" s="316">
        <v>0</v>
      </c>
      <c r="M64" s="316">
        <v>56650.151242217427</v>
      </c>
      <c r="N64" s="316">
        <v>74109.463507781838</v>
      </c>
      <c r="O64" s="316">
        <v>0</v>
      </c>
      <c r="P64" s="317">
        <v>-386825.0870370139</v>
      </c>
      <c r="Q64" s="317">
        <v>69827.980183798703</v>
      </c>
      <c r="R64" s="317">
        <v>-94097.049595851277</v>
      </c>
      <c r="S64" s="318">
        <v>-167838.62152531795</v>
      </c>
      <c r="T64" s="115">
        <v>1026676.8695443051</v>
      </c>
      <c r="U64" s="319">
        <v>1791824.1930430548</v>
      </c>
      <c r="V64" s="320">
        <v>2818501.0625873599</v>
      </c>
      <c r="W64" s="320">
        <v>959006.43258913571</v>
      </c>
      <c r="X64" s="84">
        <v>3777507.4951764955</v>
      </c>
      <c r="Y64" s="321"/>
    </row>
    <row r="65" spans="1:25" s="322" customFormat="1" x14ac:dyDescent="0.25">
      <c r="A65" s="152">
        <v>177</v>
      </c>
      <c r="B65" s="114" t="s">
        <v>63</v>
      </c>
      <c r="C65" s="115">
        <v>1786</v>
      </c>
      <c r="D65" s="115">
        <v>2247307.9499999997</v>
      </c>
      <c r="E65" s="115">
        <v>353404.63226105558</v>
      </c>
      <c r="F65" s="115">
        <v>2600712.5822610552</v>
      </c>
      <c r="G65" s="313">
        <v>1333.3</v>
      </c>
      <c r="H65" s="314">
        <v>2381273.7999999998</v>
      </c>
      <c r="I65" s="314">
        <v>219438.78226105543</v>
      </c>
      <c r="J65" s="315">
        <v>8.4376406588641831E-2</v>
      </c>
      <c r="K65" s="316">
        <v>55241.837279999992</v>
      </c>
      <c r="L65" s="316">
        <v>0</v>
      </c>
      <c r="M65" s="316">
        <v>21392.695677144631</v>
      </c>
      <c r="N65" s="316">
        <v>31867.895639217782</v>
      </c>
      <c r="O65" s="316">
        <v>0</v>
      </c>
      <c r="P65" s="317">
        <v>-139329.943269151</v>
      </c>
      <c r="Q65" s="317">
        <v>28063.180154874997</v>
      </c>
      <c r="R65" s="317">
        <v>360363.22203512915</v>
      </c>
      <c r="S65" s="318">
        <v>365214.85850069619</v>
      </c>
      <c r="T65" s="115">
        <v>942252.52827896713</v>
      </c>
      <c r="U65" s="319">
        <v>-5186.635903422175</v>
      </c>
      <c r="V65" s="320">
        <v>937065.89237554499</v>
      </c>
      <c r="W65" s="320">
        <v>351929.35481828486</v>
      </c>
      <c r="X65" s="84">
        <v>1288995.2471938299</v>
      </c>
      <c r="Y65" s="321"/>
    </row>
    <row r="66" spans="1:25" s="322" customFormat="1" x14ac:dyDescent="0.25">
      <c r="A66" s="152">
        <v>178</v>
      </c>
      <c r="B66" s="114" t="s">
        <v>64</v>
      </c>
      <c r="C66" s="115">
        <v>5887</v>
      </c>
      <c r="D66" s="115">
        <v>6565550.1299999999</v>
      </c>
      <c r="E66" s="115">
        <v>1548392.4099133147</v>
      </c>
      <c r="F66" s="115">
        <v>8113942.5399133144</v>
      </c>
      <c r="G66" s="313">
        <v>1333.3</v>
      </c>
      <c r="H66" s="314">
        <v>7849137.0999999996</v>
      </c>
      <c r="I66" s="314">
        <v>264805.43991331477</v>
      </c>
      <c r="J66" s="315">
        <v>3.2635853484383172E-2</v>
      </c>
      <c r="K66" s="316">
        <v>284931.55353600002</v>
      </c>
      <c r="L66" s="316">
        <v>0</v>
      </c>
      <c r="M66" s="316">
        <v>64178.785724501089</v>
      </c>
      <c r="N66" s="316">
        <v>121037.0916573502</v>
      </c>
      <c r="O66" s="316">
        <v>0</v>
      </c>
      <c r="P66" s="317">
        <v>-420441.52383706148</v>
      </c>
      <c r="Q66" s="317">
        <v>92501.647016656832</v>
      </c>
      <c r="R66" s="317">
        <v>595143.12394122256</v>
      </c>
      <c r="S66" s="318">
        <v>205925.7367004157</v>
      </c>
      <c r="T66" s="115">
        <v>1208081.8546523997</v>
      </c>
      <c r="U66" s="319">
        <v>1488462.7664155664</v>
      </c>
      <c r="V66" s="320">
        <v>2696544.6210679663</v>
      </c>
      <c r="W66" s="320">
        <v>1296155.8423883014</v>
      </c>
      <c r="X66" s="84">
        <v>3992700.4634562675</v>
      </c>
      <c r="Y66" s="321"/>
    </row>
    <row r="67" spans="1:25" s="322" customFormat="1" x14ac:dyDescent="0.25">
      <c r="A67" s="152">
        <v>179</v>
      </c>
      <c r="B67" s="114" t="s">
        <v>65</v>
      </c>
      <c r="C67" s="115">
        <v>144473</v>
      </c>
      <c r="D67" s="115">
        <v>200794331.69999999</v>
      </c>
      <c r="E67" s="115">
        <v>28982586.720242012</v>
      </c>
      <c r="F67" s="115">
        <v>229776918.42024201</v>
      </c>
      <c r="G67" s="313">
        <v>1333.3</v>
      </c>
      <c r="H67" s="314">
        <v>192625850.90000001</v>
      </c>
      <c r="I67" s="314">
        <v>37151067.520242006</v>
      </c>
      <c r="J67" s="315">
        <v>0.16168320027817559</v>
      </c>
      <c r="K67" s="316">
        <v>0</v>
      </c>
      <c r="L67" s="316">
        <v>0</v>
      </c>
      <c r="M67" s="316">
        <v>1953854.9076894477</v>
      </c>
      <c r="N67" s="316">
        <v>2837685.0957502737</v>
      </c>
      <c r="O67" s="316">
        <v>1059920.9881750008</v>
      </c>
      <c r="P67" s="317">
        <v>-20066790.220395435</v>
      </c>
      <c r="Q67" s="317">
        <v>2270085.0092470637</v>
      </c>
      <c r="R67" s="317">
        <v>-1451620.3096328974</v>
      </c>
      <c r="S67" s="318">
        <v>4887352.9933173824</v>
      </c>
      <c r="T67" s="115">
        <v>28641555.984392837</v>
      </c>
      <c r="U67" s="319">
        <v>38981474.696606003</v>
      </c>
      <c r="V67" s="320">
        <v>67623030.680998832</v>
      </c>
      <c r="W67" s="320">
        <v>20070209.544607073</v>
      </c>
      <c r="X67" s="84">
        <v>87693240.225605905</v>
      </c>
      <c r="Y67" s="321"/>
    </row>
    <row r="68" spans="1:25" s="322" customFormat="1" x14ac:dyDescent="0.25">
      <c r="A68" s="152">
        <v>181</v>
      </c>
      <c r="B68" s="114" t="s">
        <v>66</v>
      </c>
      <c r="C68" s="115">
        <v>1685</v>
      </c>
      <c r="D68" s="115">
        <v>2264778.4699999997</v>
      </c>
      <c r="E68" s="115">
        <v>346088.44555466517</v>
      </c>
      <c r="F68" s="115">
        <v>2610866.915554665</v>
      </c>
      <c r="G68" s="313">
        <v>1333.3</v>
      </c>
      <c r="H68" s="314">
        <v>2246610.5</v>
      </c>
      <c r="I68" s="314">
        <v>364256.41555466503</v>
      </c>
      <c r="J68" s="315">
        <v>0.13951550474846039</v>
      </c>
      <c r="K68" s="316">
        <v>37702.859039999996</v>
      </c>
      <c r="L68" s="316">
        <v>0</v>
      </c>
      <c r="M68" s="316">
        <v>14227.636316021833</v>
      </c>
      <c r="N68" s="316">
        <v>23388.362876748371</v>
      </c>
      <c r="O68" s="316">
        <v>0</v>
      </c>
      <c r="P68" s="317">
        <v>-112520.8507228552</v>
      </c>
      <c r="Q68" s="317">
        <v>26476.180605243208</v>
      </c>
      <c r="R68" s="317">
        <v>262367.68185422686</v>
      </c>
      <c r="S68" s="318">
        <v>189723.95328039327</v>
      </c>
      <c r="T68" s="115">
        <v>805622.23880444339</v>
      </c>
      <c r="U68" s="319">
        <v>876284.25161549717</v>
      </c>
      <c r="V68" s="320">
        <v>1681906.4904199406</v>
      </c>
      <c r="W68" s="320">
        <v>405600.27984875394</v>
      </c>
      <c r="X68" s="84">
        <v>2087506.7702686945</v>
      </c>
      <c r="Y68" s="321"/>
    </row>
    <row r="69" spans="1:25" s="322" customFormat="1" x14ac:dyDescent="0.25">
      <c r="A69" s="152">
        <v>182</v>
      </c>
      <c r="B69" s="114" t="s">
        <v>67</v>
      </c>
      <c r="C69" s="115">
        <v>19767</v>
      </c>
      <c r="D69" s="115">
        <v>23413658.360000003</v>
      </c>
      <c r="E69" s="115">
        <v>3965005.5414876593</v>
      </c>
      <c r="F69" s="115">
        <v>27378663.901487663</v>
      </c>
      <c r="G69" s="313">
        <v>1333.3</v>
      </c>
      <c r="H69" s="314">
        <v>26355341.099999998</v>
      </c>
      <c r="I69" s="314">
        <v>1023322.8014876656</v>
      </c>
      <c r="J69" s="315">
        <v>3.737665231472679E-2</v>
      </c>
      <c r="K69" s="316">
        <v>280625.61542399996</v>
      </c>
      <c r="L69" s="316">
        <v>0</v>
      </c>
      <c r="M69" s="316">
        <v>250055.83684232945</v>
      </c>
      <c r="N69" s="316">
        <v>398921.17764664302</v>
      </c>
      <c r="O69" s="316">
        <v>0</v>
      </c>
      <c r="P69" s="317">
        <v>-1918893.9679220645</v>
      </c>
      <c r="Q69" s="317">
        <v>310596.23858981748</v>
      </c>
      <c r="R69" s="317">
        <v>1814311.0648485494</v>
      </c>
      <c r="S69" s="318">
        <v>2125241.3176482315</v>
      </c>
      <c r="T69" s="115">
        <v>4284180.084565172</v>
      </c>
      <c r="U69" s="319">
        <v>-109886.17606476917</v>
      </c>
      <c r="V69" s="320">
        <v>4174293.9085004027</v>
      </c>
      <c r="W69" s="320">
        <v>3182229.8047304191</v>
      </c>
      <c r="X69" s="84">
        <v>7356523.7132308222</v>
      </c>
      <c r="Y69" s="321"/>
    </row>
    <row r="70" spans="1:25" s="322" customFormat="1" x14ac:dyDescent="0.25">
      <c r="A70" s="152">
        <v>186</v>
      </c>
      <c r="B70" s="114" t="s">
        <v>68</v>
      </c>
      <c r="C70" s="115">
        <v>45226</v>
      </c>
      <c r="D70" s="115">
        <v>69476618.340000004</v>
      </c>
      <c r="E70" s="115">
        <v>9157502.4235586375</v>
      </c>
      <c r="F70" s="115">
        <v>78634120.763558641</v>
      </c>
      <c r="G70" s="313">
        <v>1333.3</v>
      </c>
      <c r="H70" s="314">
        <v>60299825.799999997</v>
      </c>
      <c r="I70" s="314">
        <v>18334294.963558644</v>
      </c>
      <c r="J70" s="315">
        <v>0.23315953412497867</v>
      </c>
      <c r="K70" s="316">
        <v>0</v>
      </c>
      <c r="L70" s="316">
        <v>0</v>
      </c>
      <c r="M70" s="316">
        <v>375165.17691406154</v>
      </c>
      <c r="N70" s="316">
        <v>837703.55645165162</v>
      </c>
      <c r="O70" s="316">
        <v>615735.02484544867</v>
      </c>
      <c r="P70" s="317">
        <v>-6395591.3939338867</v>
      </c>
      <c r="Q70" s="317">
        <v>710630.11516482453</v>
      </c>
      <c r="R70" s="317">
        <v>-4199738.7063479153</v>
      </c>
      <c r="S70" s="318">
        <v>-1440158.6094251114</v>
      </c>
      <c r="T70" s="115">
        <v>8838040.1272277161</v>
      </c>
      <c r="U70" s="319">
        <v>3471839.1564247599</v>
      </c>
      <c r="V70" s="320">
        <v>12309879.283652477</v>
      </c>
      <c r="W70" s="320">
        <v>4982651.3567733904</v>
      </c>
      <c r="X70" s="84">
        <v>17292530.640425868</v>
      </c>
      <c r="Y70" s="321"/>
    </row>
    <row r="71" spans="1:25" s="322" customFormat="1" x14ac:dyDescent="0.25">
      <c r="A71" s="152">
        <v>202</v>
      </c>
      <c r="B71" s="114" t="s">
        <v>69</v>
      </c>
      <c r="C71" s="115">
        <v>35497</v>
      </c>
      <c r="D71" s="115">
        <v>60467813.379999995</v>
      </c>
      <c r="E71" s="115">
        <v>5583736.5845438596</v>
      </c>
      <c r="F71" s="115">
        <v>66051549.964543857</v>
      </c>
      <c r="G71" s="313">
        <v>1333.3</v>
      </c>
      <c r="H71" s="314">
        <v>47328150.100000001</v>
      </c>
      <c r="I71" s="314">
        <v>18723399.864543855</v>
      </c>
      <c r="J71" s="315">
        <v>0.28346647239306999</v>
      </c>
      <c r="K71" s="316">
        <v>0</v>
      </c>
      <c r="L71" s="316">
        <v>0</v>
      </c>
      <c r="M71" s="316">
        <v>290831.67620436178</v>
      </c>
      <c r="N71" s="316">
        <v>623918.46179155633</v>
      </c>
      <c r="O71" s="316">
        <v>699427.22009499033</v>
      </c>
      <c r="P71" s="317">
        <v>-2877340.9629045641</v>
      </c>
      <c r="Q71" s="317">
        <v>557759.63379484753</v>
      </c>
      <c r="R71" s="317">
        <v>2612465.7097066832</v>
      </c>
      <c r="S71" s="318">
        <v>1167330.9937184455</v>
      </c>
      <c r="T71" s="115">
        <v>21797792.596950173</v>
      </c>
      <c r="U71" s="319">
        <v>2375271.9304716657</v>
      </c>
      <c r="V71" s="320">
        <v>24173064.52742184</v>
      </c>
      <c r="W71" s="320">
        <v>3568566.129517653</v>
      </c>
      <c r="X71" s="84">
        <v>27741630.656939492</v>
      </c>
      <c r="Y71" s="321"/>
    </row>
    <row r="72" spans="1:25" s="322" customFormat="1" x14ac:dyDescent="0.25">
      <c r="A72" s="152">
        <v>204</v>
      </c>
      <c r="B72" s="114" t="s">
        <v>70</v>
      </c>
      <c r="C72" s="115">
        <v>2778</v>
      </c>
      <c r="D72" s="115">
        <v>2911445.4200000004</v>
      </c>
      <c r="E72" s="115">
        <v>857928.36881136533</v>
      </c>
      <c r="F72" s="115">
        <v>3769373.7888113656</v>
      </c>
      <c r="G72" s="313">
        <v>1333.3</v>
      </c>
      <c r="H72" s="314">
        <v>3703907.4</v>
      </c>
      <c r="I72" s="314">
        <v>65466.388811365701</v>
      </c>
      <c r="J72" s="315">
        <v>1.7367974756361287E-2</v>
      </c>
      <c r="K72" s="316">
        <v>298249.05801599997</v>
      </c>
      <c r="L72" s="316">
        <v>0</v>
      </c>
      <c r="M72" s="316">
        <v>30781.919035330146</v>
      </c>
      <c r="N72" s="316">
        <v>33306.606442841963</v>
      </c>
      <c r="O72" s="316">
        <v>0</v>
      </c>
      <c r="P72" s="317">
        <v>-257540.14275851144</v>
      </c>
      <c r="Q72" s="317">
        <v>43650.344048288207</v>
      </c>
      <c r="R72" s="317">
        <v>-504282.67431420792</v>
      </c>
      <c r="S72" s="318">
        <v>-746803.71523126774</v>
      </c>
      <c r="T72" s="115">
        <v>-1037172.215950161</v>
      </c>
      <c r="U72" s="319">
        <v>1017397.154079976</v>
      </c>
      <c r="V72" s="320">
        <v>-19775.06187018496</v>
      </c>
      <c r="W72" s="320">
        <v>611793.91091200022</v>
      </c>
      <c r="X72" s="84">
        <v>592018.84904181527</v>
      </c>
      <c r="Y72" s="321"/>
    </row>
    <row r="73" spans="1:25" s="322" customFormat="1" x14ac:dyDescent="0.25">
      <c r="A73" s="152">
        <v>205</v>
      </c>
      <c r="B73" s="114" t="s">
        <v>71</v>
      </c>
      <c r="C73" s="115">
        <v>36493</v>
      </c>
      <c r="D73" s="115">
        <v>52830445.770000003</v>
      </c>
      <c r="E73" s="115">
        <v>6816926.9842031971</v>
      </c>
      <c r="F73" s="115">
        <v>59647372.7542032</v>
      </c>
      <c r="G73" s="313">
        <v>1333.3</v>
      </c>
      <c r="H73" s="314">
        <v>48656116.899999999</v>
      </c>
      <c r="I73" s="314">
        <v>10991255.854203202</v>
      </c>
      <c r="J73" s="315">
        <v>0.18427057801013835</v>
      </c>
      <c r="K73" s="316">
        <v>397608.45969599998</v>
      </c>
      <c r="L73" s="316">
        <v>0</v>
      </c>
      <c r="M73" s="316">
        <v>479606.13914188428</v>
      </c>
      <c r="N73" s="316">
        <v>690216.10178409773</v>
      </c>
      <c r="O73" s="316">
        <v>0</v>
      </c>
      <c r="P73" s="317">
        <v>-3585924.1850269465</v>
      </c>
      <c r="Q73" s="317">
        <v>573409.64915557299</v>
      </c>
      <c r="R73" s="317">
        <v>-8674216.2959946822</v>
      </c>
      <c r="S73" s="318">
        <v>-5512329.556767527</v>
      </c>
      <c r="T73" s="115">
        <v>-4640373.8338084016</v>
      </c>
      <c r="U73" s="319">
        <v>12526237.910619762</v>
      </c>
      <c r="V73" s="320">
        <v>7885864.0768113602</v>
      </c>
      <c r="W73" s="320">
        <v>5534052.293146356</v>
      </c>
      <c r="X73" s="84">
        <v>13419916.369957715</v>
      </c>
      <c r="Y73" s="321"/>
    </row>
    <row r="74" spans="1:25" s="322" customFormat="1" x14ac:dyDescent="0.25">
      <c r="A74" s="152">
        <v>208</v>
      </c>
      <c r="B74" s="114" t="s">
        <v>72</v>
      </c>
      <c r="C74" s="115">
        <v>12412</v>
      </c>
      <c r="D74" s="115">
        <v>20720570.100000001</v>
      </c>
      <c r="E74" s="115">
        <v>2134970.8331758082</v>
      </c>
      <c r="F74" s="115">
        <v>22855540.93317581</v>
      </c>
      <c r="G74" s="313">
        <v>1333.3</v>
      </c>
      <c r="H74" s="314">
        <v>16548919.6</v>
      </c>
      <c r="I74" s="314">
        <v>6306621.3331758101</v>
      </c>
      <c r="J74" s="315">
        <v>0.27593402193432559</v>
      </c>
      <c r="K74" s="316">
        <v>342471.70540799998</v>
      </c>
      <c r="L74" s="316">
        <v>0</v>
      </c>
      <c r="M74" s="316">
        <v>143199.30574456861</v>
      </c>
      <c r="N74" s="316">
        <v>233097.44335478134</v>
      </c>
      <c r="O74" s="316">
        <v>8264.2363513386917</v>
      </c>
      <c r="P74" s="317">
        <v>-840534.37801607046</v>
      </c>
      <c r="Q74" s="317">
        <v>195028.10306960161</v>
      </c>
      <c r="R74" s="317">
        <v>1751944.0667926741</v>
      </c>
      <c r="S74" s="318">
        <v>822057.43355568813</v>
      </c>
      <c r="T74" s="115">
        <v>8962149.2494363934</v>
      </c>
      <c r="U74" s="319">
        <v>5920414.5820025001</v>
      </c>
      <c r="V74" s="320">
        <v>14882563.831438893</v>
      </c>
      <c r="W74" s="320">
        <v>2229429.3118994795</v>
      </c>
      <c r="X74" s="84">
        <v>17111993.143338375</v>
      </c>
      <c r="Y74" s="321"/>
    </row>
    <row r="75" spans="1:25" s="322" customFormat="1" x14ac:dyDescent="0.25">
      <c r="A75" s="152">
        <v>211</v>
      </c>
      <c r="B75" s="114" t="s">
        <v>73</v>
      </c>
      <c r="C75" s="115">
        <v>32622</v>
      </c>
      <c r="D75" s="115">
        <v>56273734.720000006</v>
      </c>
      <c r="E75" s="115">
        <v>4158412.2674562829</v>
      </c>
      <c r="F75" s="115">
        <v>60432146.987456292</v>
      </c>
      <c r="G75" s="313">
        <v>1333.3</v>
      </c>
      <c r="H75" s="314">
        <v>43494912.600000001</v>
      </c>
      <c r="I75" s="314">
        <v>16937234.38745629</v>
      </c>
      <c r="J75" s="315">
        <v>0.28026861913365247</v>
      </c>
      <c r="K75" s="316">
        <v>0</v>
      </c>
      <c r="L75" s="316">
        <v>0</v>
      </c>
      <c r="M75" s="316">
        <v>265193.76641190366</v>
      </c>
      <c r="N75" s="316">
        <v>601390.43389320862</v>
      </c>
      <c r="O75" s="316">
        <v>318157.30903290783</v>
      </c>
      <c r="P75" s="317">
        <v>-2670291.6669827788</v>
      </c>
      <c r="Q75" s="317">
        <v>512585.14166423975</v>
      </c>
      <c r="R75" s="317">
        <v>4371318.0475047147</v>
      </c>
      <c r="S75" s="318">
        <v>2736570.1299669421</v>
      </c>
      <c r="T75" s="115">
        <v>23072157.548947431</v>
      </c>
      <c r="U75" s="319">
        <v>6566295.1811215365</v>
      </c>
      <c r="V75" s="320">
        <v>29638452.730068967</v>
      </c>
      <c r="W75" s="320">
        <v>4088356.9980989541</v>
      </c>
      <c r="X75" s="84">
        <v>33726809.728167921</v>
      </c>
      <c r="Y75" s="321"/>
    </row>
    <row r="76" spans="1:25" s="322" customFormat="1" x14ac:dyDescent="0.25">
      <c r="A76" s="152">
        <v>213</v>
      </c>
      <c r="B76" s="114" t="s">
        <v>74</v>
      </c>
      <c r="C76" s="115">
        <v>5230</v>
      </c>
      <c r="D76" s="115">
        <v>5714654.6099999994</v>
      </c>
      <c r="E76" s="115">
        <v>1382737.0883817081</v>
      </c>
      <c r="F76" s="115">
        <v>7097391.6983817071</v>
      </c>
      <c r="G76" s="313">
        <v>1333.3</v>
      </c>
      <c r="H76" s="314">
        <v>6973159</v>
      </c>
      <c r="I76" s="314">
        <v>124232.69838170707</v>
      </c>
      <c r="J76" s="315">
        <v>1.7503993531882093E-2</v>
      </c>
      <c r="K76" s="316">
        <v>480657.37608000002</v>
      </c>
      <c r="L76" s="316">
        <v>0</v>
      </c>
      <c r="M76" s="316">
        <v>57011.448186730755</v>
      </c>
      <c r="N76" s="316">
        <v>79707.641159251129</v>
      </c>
      <c r="O76" s="316">
        <v>0</v>
      </c>
      <c r="P76" s="317">
        <v>-464406.90205076127</v>
      </c>
      <c r="Q76" s="317">
        <v>82178.293510636184</v>
      </c>
      <c r="R76" s="317">
        <v>-161005.98566674531</v>
      </c>
      <c r="S76" s="318">
        <v>50452.539394573781</v>
      </c>
      <c r="T76" s="115">
        <v>248827.10899539237</v>
      </c>
      <c r="U76" s="319">
        <v>704915.78008937289</v>
      </c>
      <c r="V76" s="320">
        <v>953742.88908476522</v>
      </c>
      <c r="W76" s="320">
        <v>1060535.3125487065</v>
      </c>
      <c r="X76" s="84">
        <v>2014278.2016334718</v>
      </c>
      <c r="Y76" s="321"/>
    </row>
    <row r="77" spans="1:25" s="322" customFormat="1" x14ac:dyDescent="0.25">
      <c r="A77" s="152">
        <v>214</v>
      </c>
      <c r="B77" s="114" t="s">
        <v>75</v>
      </c>
      <c r="C77" s="115">
        <v>12662</v>
      </c>
      <c r="D77" s="115">
        <v>16695960.209999999</v>
      </c>
      <c r="E77" s="115">
        <v>2778512.0572044672</v>
      </c>
      <c r="F77" s="115">
        <v>19474472.267204467</v>
      </c>
      <c r="G77" s="313">
        <v>1333.3</v>
      </c>
      <c r="H77" s="314">
        <v>16882244.599999998</v>
      </c>
      <c r="I77" s="314">
        <v>2592227.6672044694</v>
      </c>
      <c r="J77" s="315">
        <v>0.13310900709591245</v>
      </c>
      <c r="K77" s="316">
        <v>217716.30316799998</v>
      </c>
      <c r="L77" s="316">
        <v>0</v>
      </c>
      <c r="M77" s="316">
        <v>174989.1507436024</v>
      </c>
      <c r="N77" s="316">
        <v>228630.52698845323</v>
      </c>
      <c r="O77" s="316">
        <v>0</v>
      </c>
      <c r="P77" s="317">
        <v>-936332.46820492146</v>
      </c>
      <c r="Q77" s="317">
        <v>198956.319776611</v>
      </c>
      <c r="R77" s="317">
        <v>126260.99377675727</v>
      </c>
      <c r="S77" s="318">
        <v>762813.71757161361</v>
      </c>
      <c r="T77" s="115">
        <v>3365262.2110245852</v>
      </c>
      <c r="U77" s="319">
        <v>4837232.0108412364</v>
      </c>
      <c r="V77" s="320">
        <v>8202494.2218658216</v>
      </c>
      <c r="W77" s="320">
        <v>2517800.8481430588</v>
      </c>
      <c r="X77" s="84">
        <v>10720295.070008881</v>
      </c>
      <c r="Y77" s="321"/>
    </row>
    <row r="78" spans="1:25" s="322" customFormat="1" x14ac:dyDescent="0.25">
      <c r="A78" s="152">
        <v>216</v>
      </c>
      <c r="B78" s="114" t="s">
        <v>76</v>
      </c>
      <c r="C78" s="115">
        <v>1311</v>
      </c>
      <c r="D78" s="115">
        <v>1498735.24</v>
      </c>
      <c r="E78" s="115">
        <v>526308.33390024828</v>
      </c>
      <c r="F78" s="115">
        <v>2025043.5739002484</v>
      </c>
      <c r="G78" s="313">
        <v>1333.3</v>
      </c>
      <c r="H78" s="314">
        <v>1747956.3</v>
      </c>
      <c r="I78" s="314">
        <v>277087.27390024834</v>
      </c>
      <c r="J78" s="315">
        <v>0.1368302773685883</v>
      </c>
      <c r="K78" s="316">
        <v>361289.53324799996</v>
      </c>
      <c r="L78" s="316">
        <v>0</v>
      </c>
      <c r="M78" s="316">
        <v>15098.457609826914</v>
      </c>
      <c r="N78" s="316">
        <v>16150.658725134534</v>
      </c>
      <c r="O78" s="316">
        <v>0</v>
      </c>
      <c r="P78" s="317">
        <v>-85367.309660334213</v>
      </c>
      <c r="Q78" s="317">
        <v>20599.568411557178</v>
      </c>
      <c r="R78" s="317">
        <v>125303.22712297506</v>
      </c>
      <c r="S78" s="318">
        <v>2844.5966655486054</v>
      </c>
      <c r="T78" s="115">
        <v>733006.00602295646</v>
      </c>
      <c r="U78" s="319">
        <v>368565.23282855703</v>
      </c>
      <c r="V78" s="320">
        <v>1101571.2388515135</v>
      </c>
      <c r="W78" s="320">
        <v>293080.5632756867</v>
      </c>
      <c r="X78" s="84">
        <v>1394651.8021272002</v>
      </c>
      <c r="Y78" s="321"/>
    </row>
    <row r="79" spans="1:25" s="322" customFormat="1" x14ac:dyDescent="0.25">
      <c r="A79" s="152">
        <v>217</v>
      </c>
      <c r="B79" s="114" t="s">
        <v>77</v>
      </c>
      <c r="C79" s="115">
        <v>5390</v>
      </c>
      <c r="D79" s="115">
        <v>8794257.8300000001</v>
      </c>
      <c r="E79" s="115">
        <v>928833.1043537095</v>
      </c>
      <c r="F79" s="115">
        <v>9723090.9343537092</v>
      </c>
      <c r="G79" s="313">
        <v>1333.3</v>
      </c>
      <c r="H79" s="314">
        <v>7186487</v>
      </c>
      <c r="I79" s="314">
        <v>2536603.9343537092</v>
      </c>
      <c r="J79" s="315">
        <v>0.26088452236843307</v>
      </c>
      <c r="K79" s="316">
        <v>60807.479039999998</v>
      </c>
      <c r="L79" s="316">
        <v>0</v>
      </c>
      <c r="M79" s="316">
        <v>65386.316912911083</v>
      </c>
      <c r="N79" s="316">
        <v>68984.774470960328</v>
      </c>
      <c r="O79" s="316">
        <v>0</v>
      </c>
      <c r="P79" s="317">
        <v>-387422.15237162582</v>
      </c>
      <c r="Q79" s="317">
        <v>84692.352203122195</v>
      </c>
      <c r="R79" s="317">
        <v>-571863.76021341304</v>
      </c>
      <c r="S79" s="318">
        <v>-779422.33457635751</v>
      </c>
      <c r="T79" s="115">
        <v>1077766.6098193063</v>
      </c>
      <c r="U79" s="319">
        <v>2579231.6602133792</v>
      </c>
      <c r="V79" s="320">
        <v>3656998.2700326853</v>
      </c>
      <c r="W79" s="320">
        <v>1002301.0188234118</v>
      </c>
      <c r="X79" s="84">
        <v>4659299.2888560966</v>
      </c>
      <c r="Y79" s="321"/>
    </row>
    <row r="80" spans="1:25" s="322" customFormat="1" x14ac:dyDescent="0.25">
      <c r="A80" s="152">
        <v>218</v>
      </c>
      <c r="B80" s="114" t="s">
        <v>78</v>
      </c>
      <c r="C80" s="115">
        <v>1192</v>
      </c>
      <c r="D80" s="115">
        <v>1196506.8700000001</v>
      </c>
      <c r="E80" s="115">
        <v>246014.33335245802</v>
      </c>
      <c r="F80" s="115">
        <v>1442521.2033524581</v>
      </c>
      <c r="G80" s="313">
        <v>1333.3</v>
      </c>
      <c r="H80" s="314">
        <v>1589293.5999999999</v>
      </c>
      <c r="I80" s="314">
        <v>-146772.39664754178</v>
      </c>
      <c r="J80" s="315">
        <v>-0.10174713294088072</v>
      </c>
      <c r="K80" s="316">
        <v>43244.482175999998</v>
      </c>
      <c r="L80" s="316">
        <v>0</v>
      </c>
      <c r="M80" s="316">
        <v>12355.047702785039</v>
      </c>
      <c r="N80" s="316">
        <v>17003.258772184858</v>
      </c>
      <c r="O80" s="316">
        <v>0</v>
      </c>
      <c r="P80" s="317">
        <v>-75444.496140441188</v>
      </c>
      <c r="Q80" s="317">
        <v>18729.737259020716</v>
      </c>
      <c r="R80" s="317">
        <v>434228.63700267102</v>
      </c>
      <c r="S80" s="318">
        <v>249029.33100337881</v>
      </c>
      <c r="T80" s="115">
        <v>552373.60112805746</v>
      </c>
      <c r="U80" s="319">
        <v>560741.99160755181</v>
      </c>
      <c r="V80" s="320">
        <v>1113115.5927356093</v>
      </c>
      <c r="W80" s="320">
        <v>312799.45719283214</v>
      </c>
      <c r="X80" s="84">
        <v>1425915.0499284414</v>
      </c>
      <c r="Y80" s="321"/>
    </row>
    <row r="81" spans="1:25" s="322" customFormat="1" x14ac:dyDescent="0.25">
      <c r="A81" s="152">
        <v>224</v>
      </c>
      <c r="B81" s="114" t="s">
        <v>79</v>
      </c>
      <c r="C81" s="115">
        <v>8717</v>
      </c>
      <c r="D81" s="115">
        <v>12151451.819999998</v>
      </c>
      <c r="E81" s="115">
        <v>2152178.3036623793</v>
      </c>
      <c r="F81" s="115">
        <v>14303630.123662379</v>
      </c>
      <c r="G81" s="313">
        <v>1333.3</v>
      </c>
      <c r="H81" s="314">
        <v>11622376.1</v>
      </c>
      <c r="I81" s="314">
        <v>2681254.023662379</v>
      </c>
      <c r="J81" s="315">
        <v>0.18745269560814512</v>
      </c>
      <c r="K81" s="316">
        <v>0</v>
      </c>
      <c r="L81" s="316">
        <v>0</v>
      </c>
      <c r="M81" s="316">
        <v>85715.356403394311</v>
      </c>
      <c r="N81" s="316">
        <v>119369.07885594662</v>
      </c>
      <c r="O81" s="316">
        <v>0</v>
      </c>
      <c r="P81" s="317">
        <v>-910311.33327485388</v>
      </c>
      <c r="Q81" s="317">
        <v>136969.06014000298</v>
      </c>
      <c r="R81" s="317">
        <v>-1674304.7387449942</v>
      </c>
      <c r="S81" s="318">
        <v>-1250089.4821567261</v>
      </c>
      <c r="T81" s="115">
        <v>-811398.03511485131</v>
      </c>
      <c r="U81" s="319">
        <v>3550746.6385898404</v>
      </c>
      <c r="V81" s="320">
        <v>2739348.6034749891</v>
      </c>
      <c r="W81" s="320">
        <v>1401567.5752186738</v>
      </c>
      <c r="X81" s="84">
        <v>4140916.1786936629</v>
      </c>
      <c r="Y81" s="321"/>
    </row>
    <row r="82" spans="1:25" s="322" customFormat="1" x14ac:dyDescent="0.25">
      <c r="A82" s="152">
        <v>226</v>
      </c>
      <c r="B82" s="114" t="s">
        <v>80</v>
      </c>
      <c r="C82" s="115">
        <v>3774</v>
      </c>
      <c r="D82" s="115">
        <v>4451638.3599999994</v>
      </c>
      <c r="E82" s="115">
        <v>1096662.3623220057</v>
      </c>
      <c r="F82" s="115">
        <v>5548300.7223220048</v>
      </c>
      <c r="G82" s="313">
        <v>1333.3</v>
      </c>
      <c r="H82" s="314">
        <v>5031874.2</v>
      </c>
      <c r="I82" s="314">
        <v>516426.52232200466</v>
      </c>
      <c r="J82" s="315">
        <v>9.3078322204906791E-2</v>
      </c>
      <c r="K82" s="316">
        <v>450631.26964800002</v>
      </c>
      <c r="L82" s="316">
        <v>0</v>
      </c>
      <c r="M82" s="316">
        <v>48515.357546713458</v>
      </c>
      <c r="N82" s="316">
        <v>58472.802048636593</v>
      </c>
      <c r="O82" s="316">
        <v>0</v>
      </c>
      <c r="P82" s="317">
        <v>-271677.2466308935</v>
      </c>
      <c r="Q82" s="317">
        <v>59300.359409013574</v>
      </c>
      <c r="R82" s="317">
        <v>666337.46231528232</v>
      </c>
      <c r="S82" s="318">
        <v>456923.58366554562</v>
      </c>
      <c r="T82" s="115">
        <v>1984930.1103243025</v>
      </c>
      <c r="U82" s="319">
        <v>1467710.3002558486</v>
      </c>
      <c r="V82" s="320">
        <v>3452640.4105801508</v>
      </c>
      <c r="W82" s="320">
        <v>783128.71000694181</v>
      </c>
      <c r="X82" s="84">
        <v>4235769.1205870928</v>
      </c>
      <c r="Y82" s="321"/>
    </row>
    <row r="83" spans="1:25" s="322" customFormat="1" x14ac:dyDescent="0.25">
      <c r="A83" s="152">
        <v>230</v>
      </c>
      <c r="B83" s="114" t="s">
        <v>81</v>
      </c>
      <c r="C83" s="115">
        <v>2290</v>
      </c>
      <c r="D83" s="115">
        <v>2638438.7600000002</v>
      </c>
      <c r="E83" s="115">
        <v>742149.12216887996</v>
      </c>
      <c r="F83" s="115">
        <v>3380587.8821688802</v>
      </c>
      <c r="G83" s="313">
        <v>1333.3</v>
      </c>
      <c r="H83" s="314">
        <v>3053257</v>
      </c>
      <c r="I83" s="314">
        <v>327330.8821688802</v>
      </c>
      <c r="J83" s="315">
        <v>9.6826615245060532E-2</v>
      </c>
      <c r="K83" s="316">
        <v>222862.52520000003</v>
      </c>
      <c r="L83" s="316">
        <v>0</v>
      </c>
      <c r="M83" s="316">
        <v>25500.712768859612</v>
      </c>
      <c r="N83" s="316">
        <v>40824.011077414048</v>
      </c>
      <c r="O83" s="316">
        <v>0</v>
      </c>
      <c r="P83" s="317">
        <v>-137214.57302987445</v>
      </c>
      <c r="Q83" s="317">
        <v>35982.465036205904</v>
      </c>
      <c r="R83" s="317">
        <v>-401491.69798963703</v>
      </c>
      <c r="S83" s="318">
        <v>-309518.0160542081</v>
      </c>
      <c r="T83" s="115">
        <v>-195723.69082235987</v>
      </c>
      <c r="U83" s="319">
        <v>1215071.6629183057</v>
      </c>
      <c r="V83" s="320">
        <v>1019347.9720959459</v>
      </c>
      <c r="W83" s="320">
        <v>555793.29796425416</v>
      </c>
      <c r="X83" s="84">
        <v>1575141.2700602</v>
      </c>
      <c r="Y83" s="321"/>
    </row>
    <row r="84" spans="1:25" s="322" customFormat="1" x14ac:dyDescent="0.25">
      <c r="A84" s="152">
        <v>231</v>
      </c>
      <c r="B84" s="114" t="s">
        <v>82</v>
      </c>
      <c r="C84" s="115">
        <v>1289</v>
      </c>
      <c r="D84" s="115">
        <v>1436830.6199999999</v>
      </c>
      <c r="E84" s="115">
        <v>516547.68859548675</v>
      </c>
      <c r="F84" s="115">
        <v>1953378.3085954867</v>
      </c>
      <c r="G84" s="313">
        <v>1333.3</v>
      </c>
      <c r="H84" s="314">
        <v>1718623.7</v>
      </c>
      <c r="I84" s="314">
        <v>234754.60859548673</v>
      </c>
      <c r="J84" s="315">
        <v>0.12017877313497938</v>
      </c>
      <c r="K84" s="316">
        <v>64156.128624000004</v>
      </c>
      <c r="L84" s="316">
        <v>0</v>
      </c>
      <c r="M84" s="316">
        <v>17382.706268178328</v>
      </c>
      <c r="N84" s="316">
        <v>14347.349926002122</v>
      </c>
      <c r="O84" s="316">
        <v>9183.4251916773555</v>
      </c>
      <c r="P84" s="317">
        <v>-79973.114303715352</v>
      </c>
      <c r="Q84" s="317">
        <v>20253.885341340352</v>
      </c>
      <c r="R84" s="317">
        <v>-768192.36176672636</v>
      </c>
      <c r="S84" s="318">
        <v>-471071.54462176515</v>
      </c>
      <c r="T84" s="115">
        <v>-959158.91674552206</v>
      </c>
      <c r="U84" s="319">
        <v>-38307.689405421399</v>
      </c>
      <c r="V84" s="320">
        <v>-997466.60615094344</v>
      </c>
      <c r="W84" s="320">
        <v>215750.61048085833</v>
      </c>
      <c r="X84" s="84">
        <v>-781715.99567008507</v>
      </c>
      <c r="Y84" s="321"/>
    </row>
    <row r="85" spans="1:25" s="322" customFormat="1" x14ac:dyDescent="0.25">
      <c r="A85" s="152">
        <v>232</v>
      </c>
      <c r="B85" s="114" t="s">
        <v>83</v>
      </c>
      <c r="C85" s="115">
        <v>12890</v>
      </c>
      <c r="D85" s="115">
        <v>17921678.829999998</v>
      </c>
      <c r="E85" s="115">
        <v>2600494.4272175021</v>
      </c>
      <c r="F85" s="115">
        <v>20522173.2572175</v>
      </c>
      <c r="G85" s="313">
        <v>1333.3</v>
      </c>
      <c r="H85" s="314">
        <v>17186237</v>
      </c>
      <c r="I85" s="314">
        <v>3335936.2572175004</v>
      </c>
      <c r="J85" s="315">
        <v>0.16255277720376304</v>
      </c>
      <c r="K85" s="316">
        <v>1247.33952</v>
      </c>
      <c r="L85" s="316">
        <v>0</v>
      </c>
      <c r="M85" s="316">
        <v>167617.19836774631</v>
      </c>
      <c r="N85" s="316">
        <v>224801.60467164221</v>
      </c>
      <c r="O85" s="316">
        <v>0</v>
      </c>
      <c r="P85" s="317">
        <v>-1146361.1780371533</v>
      </c>
      <c r="Q85" s="317">
        <v>202538.85341340353</v>
      </c>
      <c r="R85" s="317">
        <v>357686.00280510844</v>
      </c>
      <c r="S85" s="318">
        <v>-52954.66327059859</v>
      </c>
      <c r="T85" s="115">
        <v>3090511.4146876484</v>
      </c>
      <c r="U85" s="319">
        <v>5024665.8982981564</v>
      </c>
      <c r="V85" s="320">
        <v>8115177.3129858049</v>
      </c>
      <c r="W85" s="320">
        <v>2699500.3019865137</v>
      </c>
      <c r="X85" s="84">
        <v>10814677.614972319</v>
      </c>
      <c r="Y85" s="321"/>
    </row>
    <row r="86" spans="1:25" s="322" customFormat="1" x14ac:dyDescent="0.25">
      <c r="A86" s="152">
        <v>233</v>
      </c>
      <c r="B86" s="114" t="s">
        <v>84</v>
      </c>
      <c r="C86" s="115">
        <v>15312</v>
      </c>
      <c r="D86" s="115">
        <v>21778552.419999998</v>
      </c>
      <c r="E86" s="115">
        <v>2805467.374008921</v>
      </c>
      <c r="F86" s="115">
        <v>24584019.794008918</v>
      </c>
      <c r="G86" s="313">
        <v>1333.3</v>
      </c>
      <c r="H86" s="314">
        <v>20415489.599999998</v>
      </c>
      <c r="I86" s="314">
        <v>4168530.1940089203</v>
      </c>
      <c r="J86" s="315">
        <v>0.16956259508970881</v>
      </c>
      <c r="K86" s="316">
        <v>0</v>
      </c>
      <c r="L86" s="316">
        <v>0</v>
      </c>
      <c r="M86" s="316">
        <v>197632.83808526548</v>
      </c>
      <c r="N86" s="316">
        <v>191080.23849255167</v>
      </c>
      <c r="O86" s="316">
        <v>0</v>
      </c>
      <c r="P86" s="317">
        <v>-1172197.6482067411</v>
      </c>
      <c r="Q86" s="317">
        <v>240595.41687091038</v>
      </c>
      <c r="R86" s="317">
        <v>2261003.4328935547</v>
      </c>
      <c r="S86" s="318">
        <v>631798.2322818815</v>
      </c>
      <c r="T86" s="115">
        <v>6518442.7044263426</v>
      </c>
      <c r="U86" s="319">
        <v>7149110.9157123994</v>
      </c>
      <c r="V86" s="320">
        <v>13667553.620138742</v>
      </c>
      <c r="W86" s="320">
        <v>3202361.9960945719</v>
      </c>
      <c r="X86" s="84">
        <v>16869915.616233315</v>
      </c>
      <c r="Y86" s="321"/>
    </row>
    <row r="87" spans="1:25" s="322" customFormat="1" x14ac:dyDescent="0.25">
      <c r="A87" s="152">
        <v>235</v>
      </c>
      <c r="B87" s="114" t="s">
        <v>85</v>
      </c>
      <c r="C87" s="115">
        <v>10396</v>
      </c>
      <c r="D87" s="115">
        <v>17798346.370000001</v>
      </c>
      <c r="E87" s="115">
        <v>3397674.1886184197</v>
      </c>
      <c r="F87" s="115">
        <v>21196020.558618419</v>
      </c>
      <c r="G87" s="313">
        <v>1333.3</v>
      </c>
      <c r="H87" s="314">
        <v>13860986.799999999</v>
      </c>
      <c r="I87" s="314">
        <v>7335033.75861842</v>
      </c>
      <c r="J87" s="315">
        <v>0.34605711663343119</v>
      </c>
      <c r="K87" s="316">
        <v>0</v>
      </c>
      <c r="L87" s="316">
        <v>0</v>
      </c>
      <c r="M87" s="316">
        <v>76696.135078206746</v>
      </c>
      <c r="N87" s="316">
        <v>201005.86646231171</v>
      </c>
      <c r="O87" s="316">
        <v>271562.06947237346</v>
      </c>
      <c r="P87" s="317">
        <v>-895304.28397317673</v>
      </c>
      <c r="Q87" s="317">
        <v>163350.96354427797</v>
      </c>
      <c r="R87" s="317">
        <v>8038902.0818206035</v>
      </c>
      <c r="S87" s="318">
        <v>1937661.5093347558</v>
      </c>
      <c r="T87" s="115">
        <v>17128908.100357771</v>
      </c>
      <c r="U87" s="319">
        <v>-1331831.8324861354</v>
      </c>
      <c r="V87" s="320">
        <v>15797076.267871635</v>
      </c>
      <c r="W87" s="320">
        <v>547706.86222754675</v>
      </c>
      <c r="X87" s="84">
        <v>16344783.130099181</v>
      </c>
      <c r="Y87" s="321"/>
    </row>
    <row r="88" spans="1:25" s="322" customFormat="1" x14ac:dyDescent="0.25">
      <c r="A88" s="152">
        <v>236</v>
      </c>
      <c r="B88" s="114" t="s">
        <v>86</v>
      </c>
      <c r="C88" s="115">
        <v>4196</v>
      </c>
      <c r="D88" s="115">
        <v>6978026.7800000003</v>
      </c>
      <c r="E88" s="115">
        <v>680494.38467068516</v>
      </c>
      <c r="F88" s="115">
        <v>7658521.1646706853</v>
      </c>
      <c r="G88" s="313">
        <v>1333.3</v>
      </c>
      <c r="H88" s="314">
        <v>5594526.7999999998</v>
      </c>
      <c r="I88" s="314">
        <v>2063994.3646706855</v>
      </c>
      <c r="J88" s="315">
        <v>0.2695029915425502</v>
      </c>
      <c r="K88" s="316">
        <v>92762.885375999991</v>
      </c>
      <c r="L88" s="316">
        <v>0</v>
      </c>
      <c r="M88" s="316">
        <v>45646.240336928757</v>
      </c>
      <c r="N88" s="316">
        <v>78367.315148710331</v>
      </c>
      <c r="O88" s="316">
        <v>0</v>
      </c>
      <c r="P88" s="317">
        <v>-267308.22028967389</v>
      </c>
      <c r="Q88" s="317">
        <v>65931.189210445402</v>
      </c>
      <c r="R88" s="317">
        <v>-174884.60934423775</v>
      </c>
      <c r="S88" s="318">
        <v>-470301.46489532274</v>
      </c>
      <c r="T88" s="115">
        <v>1434207.7002135357</v>
      </c>
      <c r="U88" s="319">
        <v>2251871.0959109059</v>
      </c>
      <c r="V88" s="320">
        <v>3686078.7961244415</v>
      </c>
      <c r="W88" s="320">
        <v>823506.76294386131</v>
      </c>
      <c r="X88" s="84">
        <v>4509585.5590683026</v>
      </c>
      <c r="Y88" s="321"/>
    </row>
    <row r="89" spans="1:25" s="322" customFormat="1" x14ac:dyDescent="0.25">
      <c r="A89" s="152">
        <v>239</v>
      </c>
      <c r="B89" s="114" t="s">
        <v>87</v>
      </c>
      <c r="C89" s="115">
        <v>2095</v>
      </c>
      <c r="D89" s="115">
        <v>2063910.38</v>
      </c>
      <c r="E89" s="115">
        <v>580901.682808224</v>
      </c>
      <c r="F89" s="115">
        <v>2644812.062808224</v>
      </c>
      <c r="G89" s="313">
        <v>1333.3</v>
      </c>
      <c r="H89" s="314">
        <v>2793263.5</v>
      </c>
      <c r="I89" s="314">
        <v>-148451.437191776</v>
      </c>
      <c r="J89" s="315">
        <v>-5.6129295264236038E-2</v>
      </c>
      <c r="K89" s="316">
        <v>587096.73287999991</v>
      </c>
      <c r="L89" s="316">
        <v>0</v>
      </c>
      <c r="M89" s="316">
        <v>30138.605820385019</v>
      </c>
      <c r="N89" s="316">
        <v>40797.676395768023</v>
      </c>
      <c r="O89" s="316">
        <v>0</v>
      </c>
      <c r="P89" s="317">
        <v>-164202.84373257073</v>
      </c>
      <c r="Q89" s="317">
        <v>32918.456004738589</v>
      </c>
      <c r="R89" s="317">
        <v>66499.639230492525</v>
      </c>
      <c r="S89" s="318">
        <v>-373186.06952866755</v>
      </c>
      <c r="T89" s="115">
        <v>71610.759878369805</v>
      </c>
      <c r="U89" s="319">
        <v>416800.73466104228</v>
      </c>
      <c r="V89" s="320">
        <v>488411.49453941209</v>
      </c>
      <c r="W89" s="320">
        <v>439327.36435204447</v>
      </c>
      <c r="X89" s="84">
        <v>927738.85889145662</v>
      </c>
      <c r="Y89" s="321"/>
    </row>
    <row r="90" spans="1:25" s="322" customFormat="1" x14ac:dyDescent="0.25">
      <c r="A90" s="152">
        <v>240</v>
      </c>
      <c r="B90" s="114" t="s">
        <v>88</v>
      </c>
      <c r="C90" s="115">
        <v>19982</v>
      </c>
      <c r="D90" s="115">
        <v>26350692.470000003</v>
      </c>
      <c r="E90" s="115">
        <v>3936763.4371943409</v>
      </c>
      <c r="F90" s="115">
        <v>30287455.907194342</v>
      </c>
      <c r="G90" s="313">
        <v>1333.3</v>
      </c>
      <c r="H90" s="314">
        <v>26642000.599999998</v>
      </c>
      <c r="I90" s="314">
        <v>3645455.3071943447</v>
      </c>
      <c r="J90" s="315">
        <v>0.12036188573793087</v>
      </c>
      <c r="K90" s="316">
        <v>127316.671776</v>
      </c>
      <c r="L90" s="316">
        <v>0</v>
      </c>
      <c r="M90" s="316">
        <v>305918.11345294479</v>
      </c>
      <c r="N90" s="316">
        <v>378339.8549859107</v>
      </c>
      <c r="O90" s="316">
        <v>0</v>
      </c>
      <c r="P90" s="317">
        <v>-2367499.4366344763</v>
      </c>
      <c r="Q90" s="317">
        <v>313974.50495784555</v>
      </c>
      <c r="R90" s="317">
        <v>-7270141.3799906326</v>
      </c>
      <c r="S90" s="318">
        <v>-4508571.2695623096</v>
      </c>
      <c r="T90" s="115">
        <v>-9375207.6338203736</v>
      </c>
      <c r="U90" s="319">
        <v>3571707.3892714567</v>
      </c>
      <c r="V90" s="320">
        <v>-5803500.2445489168</v>
      </c>
      <c r="W90" s="320">
        <v>3101327.9678195356</v>
      </c>
      <c r="X90" s="84">
        <v>-2702172.2767293812</v>
      </c>
      <c r="Y90" s="321"/>
    </row>
    <row r="91" spans="1:25" s="322" customFormat="1" x14ac:dyDescent="0.25">
      <c r="A91" s="152">
        <v>241</v>
      </c>
      <c r="B91" s="114" t="s">
        <v>89</v>
      </c>
      <c r="C91" s="115">
        <v>7904</v>
      </c>
      <c r="D91" s="115">
        <v>12200383.359999999</v>
      </c>
      <c r="E91" s="115">
        <v>1146130.5570425235</v>
      </c>
      <c r="F91" s="115">
        <v>13346513.917042524</v>
      </c>
      <c r="G91" s="313">
        <v>1333.3</v>
      </c>
      <c r="H91" s="314">
        <v>10538403.199999999</v>
      </c>
      <c r="I91" s="314">
        <v>2808110.7170425244</v>
      </c>
      <c r="J91" s="315">
        <v>0.21040031385699692</v>
      </c>
      <c r="K91" s="316">
        <v>37685.007360000003</v>
      </c>
      <c r="L91" s="316">
        <v>0</v>
      </c>
      <c r="M91" s="316">
        <v>86592.794666366666</v>
      </c>
      <c r="N91" s="316">
        <v>139627.61609133708</v>
      </c>
      <c r="O91" s="316">
        <v>0</v>
      </c>
      <c r="P91" s="317">
        <v>-554708.38085071067</v>
      </c>
      <c r="Q91" s="317">
        <v>124194.49940880849</v>
      </c>
      <c r="R91" s="317">
        <v>-1000612.1863359695</v>
      </c>
      <c r="S91" s="318">
        <v>-710737.15939233941</v>
      </c>
      <c r="T91" s="115">
        <v>930152.90799001697</v>
      </c>
      <c r="U91" s="319">
        <v>1110276.5168808831</v>
      </c>
      <c r="V91" s="320">
        <v>2040429.4248709001</v>
      </c>
      <c r="W91" s="320">
        <v>1133289.0393038639</v>
      </c>
      <c r="X91" s="84">
        <v>3173718.4641747642</v>
      </c>
      <c r="Y91" s="321"/>
    </row>
    <row r="92" spans="1:25" s="322" customFormat="1" x14ac:dyDescent="0.25">
      <c r="A92" s="152">
        <v>244</v>
      </c>
      <c r="B92" s="114" t="s">
        <v>90</v>
      </c>
      <c r="C92" s="115">
        <v>19116</v>
      </c>
      <c r="D92" s="115">
        <v>41088642.470000006</v>
      </c>
      <c r="E92" s="115">
        <v>1642396.5480004579</v>
      </c>
      <c r="F92" s="115">
        <v>42731039.018000461</v>
      </c>
      <c r="G92" s="313">
        <v>1333.3</v>
      </c>
      <c r="H92" s="314">
        <v>25487362.800000001</v>
      </c>
      <c r="I92" s="314">
        <v>17243676.21800046</v>
      </c>
      <c r="J92" s="315">
        <v>0.40353982992869791</v>
      </c>
      <c r="K92" s="316">
        <v>0</v>
      </c>
      <c r="L92" s="316">
        <v>0</v>
      </c>
      <c r="M92" s="316">
        <v>200011.71971215788</v>
      </c>
      <c r="N92" s="316">
        <v>337135.55737405707</v>
      </c>
      <c r="O92" s="316">
        <v>410595.5067976815</v>
      </c>
      <c r="P92" s="317">
        <v>-1309682.5789602967</v>
      </c>
      <c r="Q92" s="317">
        <v>300367.1622847651</v>
      </c>
      <c r="R92" s="317">
        <v>-451085.92769278958</v>
      </c>
      <c r="S92" s="318">
        <v>-1312281.9088570974</v>
      </c>
      <c r="T92" s="115">
        <v>15418735.748658938</v>
      </c>
      <c r="U92" s="319">
        <v>4679406.652353948</v>
      </c>
      <c r="V92" s="320">
        <v>20098142.401012886</v>
      </c>
      <c r="W92" s="320">
        <v>2028651.6328153238</v>
      </c>
      <c r="X92" s="84">
        <v>22126794.03382821</v>
      </c>
      <c r="Y92" s="321"/>
    </row>
    <row r="93" spans="1:25" s="322" customFormat="1" x14ac:dyDescent="0.25">
      <c r="A93" s="152">
        <v>245</v>
      </c>
      <c r="B93" s="114" t="s">
        <v>91</v>
      </c>
      <c r="C93" s="115">
        <v>37232</v>
      </c>
      <c r="D93" s="115">
        <v>56501412.530000001</v>
      </c>
      <c r="E93" s="115">
        <v>12543435.000825295</v>
      </c>
      <c r="F93" s="115">
        <v>69044847.530825302</v>
      </c>
      <c r="G93" s="313">
        <v>1333.3</v>
      </c>
      <c r="H93" s="314">
        <v>49641425.600000001</v>
      </c>
      <c r="I93" s="314">
        <v>19403421.930825301</v>
      </c>
      <c r="J93" s="315">
        <v>0.28102635641511958</v>
      </c>
      <c r="K93" s="316">
        <v>0</v>
      </c>
      <c r="L93" s="316">
        <v>0</v>
      </c>
      <c r="M93" s="316">
        <v>334073.845970069</v>
      </c>
      <c r="N93" s="316">
        <v>725117.05755986937</v>
      </c>
      <c r="O93" s="316">
        <v>328511.6623224268</v>
      </c>
      <c r="P93" s="317">
        <v>-5905133.1808651891</v>
      </c>
      <c r="Q93" s="317">
        <v>585021.45774149266</v>
      </c>
      <c r="R93" s="317">
        <v>-1720497.251842746</v>
      </c>
      <c r="S93" s="318">
        <v>25258.537976205946</v>
      </c>
      <c r="T93" s="115">
        <v>13775774.05968743</v>
      </c>
      <c r="U93" s="319">
        <v>1541019.7470203787</v>
      </c>
      <c r="V93" s="320">
        <v>15316793.806707809</v>
      </c>
      <c r="W93" s="320">
        <v>4437190.0386960469</v>
      </c>
      <c r="X93" s="84">
        <v>19753983.845403858</v>
      </c>
      <c r="Y93" s="321"/>
    </row>
    <row r="94" spans="1:25" s="322" customFormat="1" x14ac:dyDescent="0.25">
      <c r="A94" s="152">
        <v>249</v>
      </c>
      <c r="B94" s="114" t="s">
        <v>92</v>
      </c>
      <c r="C94" s="115">
        <v>9443</v>
      </c>
      <c r="D94" s="115">
        <v>11517348.92</v>
      </c>
      <c r="E94" s="115">
        <v>2102745.914221365</v>
      </c>
      <c r="F94" s="115">
        <v>13620094.834221365</v>
      </c>
      <c r="G94" s="313">
        <v>1333.3</v>
      </c>
      <c r="H94" s="314">
        <v>12590351.9</v>
      </c>
      <c r="I94" s="314">
        <v>1029742.9342213646</v>
      </c>
      <c r="J94" s="315">
        <v>7.5604681667419016E-2</v>
      </c>
      <c r="K94" s="316">
        <v>432760.60295999993</v>
      </c>
      <c r="L94" s="316">
        <v>0</v>
      </c>
      <c r="M94" s="316">
        <v>117203.06188646681</v>
      </c>
      <c r="N94" s="316">
        <v>175651.54468995266</v>
      </c>
      <c r="O94" s="316">
        <v>0</v>
      </c>
      <c r="P94" s="317">
        <v>-892933.60284327692</v>
      </c>
      <c r="Q94" s="317">
        <v>148376.60145715822</v>
      </c>
      <c r="R94" s="317">
        <v>526304.52412093838</v>
      </c>
      <c r="S94" s="318">
        <v>987547.10459601216</v>
      </c>
      <c r="T94" s="115">
        <v>2524652.7710886155</v>
      </c>
      <c r="U94" s="319">
        <v>2844047.6993079996</v>
      </c>
      <c r="V94" s="320">
        <v>5368700.4703966156</v>
      </c>
      <c r="W94" s="320">
        <v>1618740.2198442572</v>
      </c>
      <c r="X94" s="84">
        <v>6987440.690240873</v>
      </c>
      <c r="Y94" s="321"/>
    </row>
    <row r="95" spans="1:25" s="322" customFormat="1" x14ac:dyDescent="0.25">
      <c r="A95" s="152">
        <v>250</v>
      </c>
      <c r="B95" s="114" t="s">
        <v>93</v>
      </c>
      <c r="C95" s="115">
        <v>1808</v>
      </c>
      <c r="D95" s="115">
        <v>1988617.4600000002</v>
      </c>
      <c r="E95" s="115">
        <v>478125.015676437</v>
      </c>
      <c r="F95" s="115">
        <v>2466742.4756764374</v>
      </c>
      <c r="G95" s="313">
        <v>1333.3</v>
      </c>
      <c r="H95" s="314">
        <v>2410606.4</v>
      </c>
      <c r="I95" s="314">
        <v>56136.075676437467</v>
      </c>
      <c r="J95" s="315">
        <v>2.2757169112695343E-2</v>
      </c>
      <c r="K95" s="316">
        <v>195721.69881599999</v>
      </c>
      <c r="L95" s="316">
        <v>0</v>
      </c>
      <c r="M95" s="316">
        <v>20485.429172034259</v>
      </c>
      <c r="N95" s="316">
        <v>32814.079661043106</v>
      </c>
      <c r="O95" s="316">
        <v>0</v>
      </c>
      <c r="P95" s="317">
        <v>-118901.68612576986</v>
      </c>
      <c r="Q95" s="317">
        <v>28408.863225091824</v>
      </c>
      <c r="R95" s="317">
        <v>234900.40402432714</v>
      </c>
      <c r="S95" s="318">
        <v>96719.9979143323</v>
      </c>
      <c r="T95" s="115">
        <v>546284.86236349633</v>
      </c>
      <c r="U95" s="319">
        <v>690388.76869415434</v>
      </c>
      <c r="V95" s="320">
        <v>1236673.6310576508</v>
      </c>
      <c r="W95" s="320">
        <v>430022.07833315048</v>
      </c>
      <c r="X95" s="84">
        <v>1666695.7093908014</v>
      </c>
      <c r="Y95" s="321"/>
    </row>
    <row r="96" spans="1:25" s="322" customFormat="1" x14ac:dyDescent="0.25">
      <c r="A96" s="152">
        <v>256</v>
      </c>
      <c r="B96" s="114" t="s">
        <v>94</v>
      </c>
      <c r="C96" s="115">
        <v>1581</v>
      </c>
      <c r="D96" s="115">
        <v>2573829.4299999997</v>
      </c>
      <c r="E96" s="115">
        <v>524377.05659467296</v>
      </c>
      <c r="F96" s="115">
        <v>3098206.4865946728</v>
      </c>
      <c r="G96" s="313">
        <v>1333.3</v>
      </c>
      <c r="H96" s="314">
        <v>2107947.2999999998</v>
      </c>
      <c r="I96" s="314">
        <v>990259.18659467297</v>
      </c>
      <c r="J96" s="315">
        <v>0.3196233662537758</v>
      </c>
      <c r="K96" s="316">
        <v>479662.54963199992</v>
      </c>
      <c r="L96" s="316">
        <v>0</v>
      </c>
      <c r="M96" s="316">
        <v>18107.855039126713</v>
      </c>
      <c r="N96" s="316">
        <v>18030.747079546843</v>
      </c>
      <c r="O96" s="316">
        <v>0</v>
      </c>
      <c r="P96" s="317">
        <v>-91666.196764293214</v>
      </c>
      <c r="Q96" s="317">
        <v>24842.042455127306</v>
      </c>
      <c r="R96" s="317">
        <v>-39902.216606268856</v>
      </c>
      <c r="S96" s="318">
        <v>-236418.03507668569</v>
      </c>
      <c r="T96" s="115">
        <v>1162915.9323532258</v>
      </c>
      <c r="U96" s="319">
        <v>685477.40434893814</v>
      </c>
      <c r="V96" s="320">
        <v>1848393.3367021638</v>
      </c>
      <c r="W96" s="320">
        <v>315956.46724750928</v>
      </c>
      <c r="X96" s="84">
        <v>2164349.8039496732</v>
      </c>
      <c r="Y96" s="321"/>
    </row>
    <row r="97" spans="1:25" s="322" customFormat="1" x14ac:dyDescent="0.25">
      <c r="A97" s="152">
        <v>257</v>
      </c>
      <c r="B97" s="114" t="s">
        <v>95</v>
      </c>
      <c r="C97" s="115">
        <v>40433</v>
      </c>
      <c r="D97" s="115">
        <v>70470659.780000001</v>
      </c>
      <c r="E97" s="115">
        <v>12789477.313053459</v>
      </c>
      <c r="F97" s="115">
        <v>83260137.09305346</v>
      </c>
      <c r="G97" s="313">
        <v>1333.3</v>
      </c>
      <c r="H97" s="314">
        <v>53909318.899999999</v>
      </c>
      <c r="I97" s="314">
        <v>29350818.193053462</v>
      </c>
      <c r="J97" s="315">
        <v>0.35251945550186048</v>
      </c>
      <c r="K97" s="316">
        <v>0</v>
      </c>
      <c r="L97" s="316">
        <v>0</v>
      </c>
      <c r="M97" s="316">
        <v>299979.12639465043</v>
      </c>
      <c r="N97" s="316">
        <v>630305.1565187152</v>
      </c>
      <c r="O97" s="316">
        <v>393737.30231302034</v>
      </c>
      <c r="P97" s="317">
        <v>-4249659.0480532376</v>
      </c>
      <c r="Q97" s="317">
        <v>635318.34445804078</v>
      </c>
      <c r="R97" s="317">
        <v>4828326.396470353</v>
      </c>
      <c r="S97" s="318">
        <v>3559200.5384789906</v>
      </c>
      <c r="T97" s="115">
        <v>35448026.009633988</v>
      </c>
      <c r="U97" s="319">
        <v>-578936.45851950184</v>
      </c>
      <c r="V97" s="320">
        <v>34869089.551114485</v>
      </c>
      <c r="W97" s="320">
        <v>4115086.5920193493</v>
      </c>
      <c r="X97" s="84">
        <v>38984176.143133834</v>
      </c>
      <c r="Y97" s="321"/>
    </row>
    <row r="98" spans="1:25" s="322" customFormat="1" x14ac:dyDescent="0.25">
      <c r="A98" s="152">
        <v>260</v>
      </c>
      <c r="B98" s="114" t="s">
        <v>96</v>
      </c>
      <c r="C98" s="115">
        <v>9877</v>
      </c>
      <c r="D98" s="115">
        <v>10591160.76</v>
      </c>
      <c r="E98" s="115">
        <v>3128777.6483632862</v>
      </c>
      <c r="F98" s="115">
        <v>13719938.408363286</v>
      </c>
      <c r="G98" s="313">
        <v>1333.3</v>
      </c>
      <c r="H98" s="314">
        <v>13169004.1</v>
      </c>
      <c r="I98" s="314">
        <v>550934.30836328678</v>
      </c>
      <c r="J98" s="315">
        <v>4.0155742100668093E-2</v>
      </c>
      <c r="K98" s="316">
        <v>1077415.16148</v>
      </c>
      <c r="L98" s="316">
        <v>0</v>
      </c>
      <c r="M98" s="316">
        <v>126409.73538707761</v>
      </c>
      <c r="N98" s="316">
        <v>171541.94858924259</v>
      </c>
      <c r="O98" s="316">
        <v>0</v>
      </c>
      <c r="P98" s="317">
        <v>-786693.99715112208</v>
      </c>
      <c r="Q98" s="317">
        <v>155195.98566052652</v>
      </c>
      <c r="R98" s="317">
        <v>4288630.8812484732</v>
      </c>
      <c r="S98" s="318">
        <v>2817110.8710943582</v>
      </c>
      <c r="T98" s="115">
        <v>8400544.8946718425</v>
      </c>
      <c r="U98" s="319">
        <v>4829765.8351158909</v>
      </c>
      <c r="V98" s="320">
        <v>13230310.729787733</v>
      </c>
      <c r="W98" s="320">
        <v>2028914.2964022665</v>
      </c>
      <c r="X98" s="84">
        <v>15259225.02619</v>
      </c>
      <c r="Y98" s="321"/>
    </row>
    <row r="99" spans="1:25" s="322" customFormat="1" x14ac:dyDescent="0.25">
      <c r="A99" s="152">
        <v>261</v>
      </c>
      <c r="B99" s="114" t="s">
        <v>97</v>
      </c>
      <c r="C99" s="115">
        <v>6523</v>
      </c>
      <c r="D99" s="115">
        <v>8956838.5299999993</v>
      </c>
      <c r="E99" s="115">
        <v>6318076.3568534721</v>
      </c>
      <c r="F99" s="115">
        <v>15274914.886853471</v>
      </c>
      <c r="G99" s="313">
        <v>1333.3</v>
      </c>
      <c r="H99" s="314">
        <v>8697115.9000000004</v>
      </c>
      <c r="I99" s="314">
        <v>6577798.986853471</v>
      </c>
      <c r="J99" s="315">
        <v>0.43062753773605167</v>
      </c>
      <c r="K99" s="316">
        <v>1921387.1181119999</v>
      </c>
      <c r="L99" s="316">
        <v>0</v>
      </c>
      <c r="M99" s="316">
        <v>94352.069215722324</v>
      </c>
      <c r="N99" s="316">
        <v>102982.09550543236</v>
      </c>
      <c r="O99" s="316">
        <v>29083.665345517027</v>
      </c>
      <c r="P99" s="317">
        <v>-420572.32823749824</v>
      </c>
      <c r="Q99" s="317">
        <v>102495.03031928869</v>
      </c>
      <c r="R99" s="317">
        <v>-391404.62765453779</v>
      </c>
      <c r="S99" s="318">
        <v>1302529.457537344</v>
      </c>
      <c r="T99" s="115">
        <v>9318651.4669967405</v>
      </c>
      <c r="U99" s="319">
        <v>-160248.35310049963</v>
      </c>
      <c r="V99" s="320">
        <v>9158403.1138962414</v>
      </c>
      <c r="W99" s="320">
        <v>1214158.7314421935</v>
      </c>
      <c r="X99" s="84">
        <v>10372561.845338434</v>
      </c>
      <c r="Y99" s="321"/>
    </row>
    <row r="100" spans="1:25" s="322" customFormat="1" x14ac:dyDescent="0.25">
      <c r="A100" s="152">
        <v>263</v>
      </c>
      <c r="B100" s="114" t="s">
        <v>98</v>
      </c>
      <c r="C100" s="115">
        <v>7759</v>
      </c>
      <c r="D100" s="115">
        <v>10453427.610000001</v>
      </c>
      <c r="E100" s="115">
        <v>1934121.8607344916</v>
      </c>
      <c r="F100" s="115">
        <v>12387549.470734492</v>
      </c>
      <c r="G100" s="313">
        <v>1333.3</v>
      </c>
      <c r="H100" s="314">
        <v>10345074.699999999</v>
      </c>
      <c r="I100" s="314">
        <v>2042474.7707344927</v>
      </c>
      <c r="J100" s="315">
        <v>0.16488126045912685</v>
      </c>
      <c r="K100" s="316">
        <v>384225.80414399999</v>
      </c>
      <c r="L100" s="316">
        <v>0</v>
      </c>
      <c r="M100" s="316">
        <v>81982.360334237805</v>
      </c>
      <c r="N100" s="316">
        <v>128729.43687898164</v>
      </c>
      <c r="O100" s="316">
        <v>0</v>
      </c>
      <c r="P100" s="317">
        <v>-651618.11009117716</v>
      </c>
      <c r="Q100" s="317">
        <v>121916.13371874306</v>
      </c>
      <c r="R100" s="317">
        <v>1152212.158487858</v>
      </c>
      <c r="S100" s="318">
        <v>669973.4952983309</v>
      </c>
      <c r="T100" s="115">
        <v>3929896.0495054666</v>
      </c>
      <c r="U100" s="319">
        <v>4138235.7564536678</v>
      </c>
      <c r="V100" s="320">
        <v>8068131.8059591344</v>
      </c>
      <c r="W100" s="320">
        <v>1655392.1661195208</v>
      </c>
      <c r="X100" s="84">
        <v>9723523.9720786549</v>
      </c>
      <c r="Y100" s="321"/>
    </row>
    <row r="101" spans="1:25" s="322" customFormat="1" x14ac:dyDescent="0.25">
      <c r="A101" s="152">
        <v>265</v>
      </c>
      <c r="B101" s="114" t="s">
        <v>99</v>
      </c>
      <c r="C101" s="115">
        <v>1088</v>
      </c>
      <c r="D101" s="115">
        <v>1440226.89</v>
      </c>
      <c r="E101" s="115">
        <v>541342.44315990305</v>
      </c>
      <c r="F101" s="115">
        <v>1981569.3331599031</v>
      </c>
      <c r="G101" s="313">
        <v>1333.3</v>
      </c>
      <c r="H101" s="314">
        <v>1450630.4</v>
      </c>
      <c r="I101" s="314">
        <v>530938.93315990316</v>
      </c>
      <c r="J101" s="315">
        <v>0.26793861020913312</v>
      </c>
      <c r="K101" s="316">
        <v>336548.84659199999</v>
      </c>
      <c r="L101" s="316">
        <v>0</v>
      </c>
      <c r="M101" s="316">
        <v>9860.6249041235369</v>
      </c>
      <c r="N101" s="316">
        <v>18245.259116706784</v>
      </c>
      <c r="O101" s="316">
        <v>0</v>
      </c>
      <c r="P101" s="317">
        <v>-85441.112181879202</v>
      </c>
      <c r="Q101" s="317">
        <v>17095.599108904815</v>
      </c>
      <c r="R101" s="317">
        <v>340895.71897904784</v>
      </c>
      <c r="S101" s="318">
        <v>147400.05252188485</v>
      </c>
      <c r="T101" s="115">
        <v>1315543.9222006917</v>
      </c>
      <c r="U101" s="319">
        <v>180805.58477536225</v>
      </c>
      <c r="V101" s="320">
        <v>1496349.5069760538</v>
      </c>
      <c r="W101" s="320">
        <v>240313.02786349528</v>
      </c>
      <c r="X101" s="84">
        <v>1736662.5348395491</v>
      </c>
      <c r="Y101" s="321"/>
    </row>
    <row r="102" spans="1:25" s="322" customFormat="1" x14ac:dyDescent="0.25">
      <c r="A102" s="152">
        <v>271</v>
      </c>
      <c r="B102" s="114" t="s">
        <v>100</v>
      </c>
      <c r="C102" s="115">
        <v>6951</v>
      </c>
      <c r="D102" s="115">
        <v>8576160.2899999991</v>
      </c>
      <c r="E102" s="115">
        <v>1353780.0097329626</v>
      </c>
      <c r="F102" s="115">
        <v>9929940.2997329608</v>
      </c>
      <c r="G102" s="313">
        <v>1333.3</v>
      </c>
      <c r="H102" s="314">
        <v>9267768.2999999989</v>
      </c>
      <c r="I102" s="314">
        <v>662171.99973296188</v>
      </c>
      <c r="J102" s="315">
        <v>6.6684388802495539E-2</v>
      </c>
      <c r="K102" s="316">
        <v>0</v>
      </c>
      <c r="L102" s="316">
        <v>0</v>
      </c>
      <c r="M102" s="316">
        <v>76362.346277434539</v>
      </c>
      <c r="N102" s="316">
        <v>114084.58121134086</v>
      </c>
      <c r="O102" s="316">
        <v>0</v>
      </c>
      <c r="P102" s="317">
        <v>-611234.51472081104</v>
      </c>
      <c r="Q102" s="317">
        <v>109220.13732168874</v>
      </c>
      <c r="R102" s="317">
        <v>234415.18435002558</v>
      </c>
      <c r="S102" s="318">
        <v>170333.65025739381</v>
      </c>
      <c r="T102" s="115">
        <v>755353.38443003432</v>
      </c>
      <c r="U102" s="319">
        <v>2917742.514422236</v>
      </c>
      <c r="V102" s="320">
        <v>3673095.8988522701</v>
      </c>
      <c r="W102" s="320">
        <v>1350168.662421599</v>
      </c>
      <c r="X102" s="84">
        <v>5023264.5612738691</v>
      </c>
      <c r="Y102" s="321"/>
    </row>
    <row r="103" spans="1:25" s="322" customFormat="1" x14ac:dyDescent="0.25">
      <c r="A103" s="152">
        <v>272</v>
      </c>
      <c r="B103" s="114" t="s">
        <v>101</v>
      </c>
      <c r="C103" s="115">
        <v>47909</v>
      </c>
      <c r="D103" s="115">
        <v>81319459.5</v>
      </c>
      <c r="E103" s="115">
        <v>10078281.862758206</v>
      </c>
      <c r="F103" s="115">
        <v>91397741.362758204</v>
      </c>
      <c r="G103" s="313">
        <v>1333.3</v>
      </c>
      <c r="H103" s="314">
        <v>63877069.699999996</v>
      </c>
      <c r="I103" s="314">
        <v>27520671.662758209</v>
      </c>
      <c r="J103" s="315">
        <v>0.30110888138393366</v>
      </c>
      <c r="K103" s="316">
        <v>0</v>
      </c>
      <c r="L103" s="316">
        <v>0</v>
      </c>
      <c r="M103" s="316">
        <v>637289.13364988449</v>
      </c>
      <c r="N103" s="316">
        <v>954379.642279358</v>
      </c>
      <c r="O103" s="316">
        <v>83390.810496282633</v>
      </c>
      <c r="P103" s="317">
        <v>-3964731.2994206352</v>
      </c>
      <c r="Q103" s="317">
        <v>752787.73686444922</v>
      </c>
      <c r="R103" s="317">
        <v>-5453441.9219217822</v>
      </c>
      <c r="S103" s="318">
        <v>-2165021.1520381705</v>
      </c>
      <c r="T103" s="115">
        <v>18365324.61266759</v>
      </c>
      <c r="U103" s="319">
        <v>8747421.1768657528</v>
      </c>
      <c r="V103" s="320">
        <v>27112745.789533343</v>
      </c>
      <c r="W103" s="320">
        <v>7146115.7608841574</v>
      </c>
      <c r="X103" s="84">
        <v>34258861.550417498</v>
      </c>
      <c r="Y103" s="321"/>
    </row>
    <row r="104" spans="1:25" s="322" customFormat="1" x14ac:dyDescent="0.25">
      <c r="A104" s="152">
        <v>273</v>
      </c>
      <c r="B104" s="114" t="s">
        <v>102</v>
      </c>
      <c r="C104" s="115">
        <v>3989</v>
      </c>
      <c r="D104" s="115">
        <v>5805403.5700000003</v>
      </c>
      <c r="E104" s="115">
        <v>2418475.0287868166</v>
      </c>
      <c r="F104" s="115">
        <v>8223878.5987868169</v>
      </c>
      <c r="G104" s="313">
        <v>1333.3</v>
      </c>
      <c r="H104" s="314">
        <v>5318533.7</v>
      </c>
      <c r="I104" s="314">
        <v>2905344.8987868167</v>
      </c>
      <c r="J104" s="315">
        <v>0.35328158895918188</v>
      </c>
      <c r="K104" s="316">
        <v>1319108.432544</v>
      </c>
      <c r="L104" s="316">
        <v>0</v>
      </c>
      <c r="M104" s="316">
        <v>47712.664445507085</v>
      </c>
      <c r="N104" s="316">
        <v>58748.320875813617</v>
      </c>
      <c r="O104" s="316">
        <v>52570.636993834771</v>
      </c>
      <c r="P104" s="317">
        <v>-244856.43034330526</v>
      </c>
      <c r="Q104" s="317">
        <v>62678.625777041634</v>
      </c>
      <c r="R104" s="317">
        <v>-268030.49669088877</v>
      </c>
      <c r="S104" s="318">
        <v>1323572.7433761363</v>
      </c>
      <c r="T104" s="115">
        <v>5256849.3957649572</v>
      </c>
      <c r="U104" s="319">
        <v>434264.81842296995</v>
      </c>
      <c r="V104" s="320">
        <v>5691114.2141879275</v>
      </c>
      <c r="W104" s="320">
        <v>746922.92811388394</v>
      </c>
      <c r="X104" s="84">
        <v>6438037.1423018118</v>
      </c>
      <c r="Y104" s="321"/>
    </row>
    <row r="105" spans="1:25" s="322" customFormat="1" x14ac:dyDescent="0.25">
      <c r="A105" s="152">
        <v>275</v>
      </c>
      <c r="B105" s="114" t="s">
        <v>103</v>
      </c>
      <c r="C105" s="115">
        <v>2586</v>
      </c>
      <c r="D105" s="115">
        <v>3163838.66</v>
      </c>
      <c r="E105" s="115">
        <v>658533.93409027625</v>
      </c>
      <c r="F105" s="115">
        <v>3822372.5940902764</v>
      </c>
      <c r="G105" s="313">
        <v>1333.3</v>
      </c>
      <c r="H105" s="314">
        <v>3447913.8</v>
      </c>
      <c r="I105" s="314">
        <v>374458.79409027658</v>
      </c>
      <c r="J105" s="315">
        <v>9.7965016458422385E-2</v>
      </c>
      <c r="K105" s="316">
        <v>152319.206592</v>
      </c>
      <c r="L105" s="316">
        <v>0</v>
      </c>
      <c r="M105" s="316">
        <v>27364.249025477242</v>
      </c>
      <c r="N105" s="316">
        <v>33989.877720786506</v>
      </c>
      <c r="O105" s="316">
        <v>0</v>
      </c>
      <c r="P105" s="317">
        <v>-201607.00237347392</v>
      </c>
      <c r="Q105" s="317">
        <v>40633.473617305004</v>
      </c>
      <c r="R105" s="317">
        <v>595373.6805941792</v>
      </c>
      <c r="S105" s="318">
        <v>559061.58779389714</v>
      </c>
      <c r="T105" s="115">
        <v>1581593.8670604476</v>
      </c>
      <c r="U105" s="319">
        <v>1080977.1069057023</v>
      </c>
      <c r="V105" s="320">
        <v>2662570.9739661496</v>
      </c>
      <c r="W105" s="320">
        <v>531106.49666111346</v>
      </c>
      <c r="X105" s="84">
        <v>3193677.4706272632</v>
      </c>
      <c r="Y105" s="321"/>
    </row>
    <row r="106" spans="1:25" s="322" customFormat="1" x14ac:dyDescent="0.25">
      <c r="A106" s="152">
        <v>276</v>
      </c>
      <c r="B106" s="114" t="s">
        <v>104</v>
      </c>
      <c r="C106" s="115">
        <v>15035</v>
      </c>
      <c r="D106" s="115">
        <v>28770105.120000001</v>
      </c>
      <c r="E106" s="115">
        <v>2184818.6408941224</v>
      </c>
      <c r="F106" s="115">
        <v>30954923.760894123</v>
      </c>
      <c r="G106" s="313">
        <v>1333.3</v>
      </c>
      <c r="H106" s="314">
        <v>20046165.5</v>
      </c>
      <c r="I106" s="314">
        <v>10908758.260894123</v>
      </c>
      <c r="J106" s="315">
        <v>0.35240785424499549</v>
      </c>
      <c r="K106" s="316">
        <v>0</v>
      </c>
      <c r="L106" s="316">
        <v>0</v>
      </c>
      <c r="M106" s="316">
        <v>104523.80838643777</v>
      </c>
      <c r="N106" s="316">
        <v>281195.46439020126</v>
      </c>
      <c r="O106" s="316">
        <v>62076.783785065534</v>
      </c>
      <c r="P106" s="317">
        <v>-1216549.2753074944</v>
      </c>
      <c r="Q106" s="317">
        <v>236242.95275954399</v>
      </c>
      <c r="R106" s="317">
        <v>2198641.1221422497</v>
      </c>
      <c r="S106" s="318">
        <v>729778.7348113755</v>
      </c>
      <c r="T106" s="115">
        <v>13304667.851861501</v>
      </c>
      <c r="U106" s="319">
        <v>5912185.5370592093</v>
      </c>
      <c r="V106" s="320">
        <v>19216853.388920709</v>
      </c>
      <c r="W106" s="320">
        <v>2003674.3893991469</v>
      </c>
      <c r="X106" s="84">
        <v>21220527.778319858</v>
      </c>
      <c r="Y106" s="321"/>
    </row>
    <row r="107" spans="1:25" s="322" customFormat="1" x14ac:dyDescent="0.25">
      <c r="A107" s="152">
        <v>280</v>
      </c>
      <c r="B107" s="114" t="s">
        <v>105</v>
      </c>
      <c r="C107" s="115">
        <v>2050</v>
      </c>
      <c r="D107" s="115">
        <v>2726137.79</v>
      </c>
      <c r="E107" s="115">
        <v>1209282.8644241753</v>
      </c>
      <c r="F107" s="115">
        <v>3935420.6544241756</v>
      </c>
      <c r="G107" s="313">
        <v>1333.3</v>
      </c>
      <c r="H107" s="314">
        <v>2733265</v>
      </c>
      <c r="I107" s="314">
        <v>1202155.6544241756</v>
      </c>
      <c r="J107" s="315">
        <v>0.30547068788509801</v>
      </c>
      <c r="K107" s="316">
        <v>113697.46079999999</v>
      </c>
      <c r="L107" s="316">
        <v>0</v>
      </c>
      <c r="M107" s="316">
        <v>19128.625688267715</v>
      </c>
      <c r="N107" s="316">
        <v>26669.778391356278</v>
      </c>
      <c r="O107" s="316">
        <v>0</v>
      </c>
      <c r="P107" s="317">
        <v>-127459.30004857754</v>
      </c>
      <c r="Q107" s="317">
        <v>32211.376997476902</v>
      </c>
      <c r="R107" s="317">
        <v>-113659.99689489689</v>
      </c>
      <c r="S107" s="318">
        <v>186605.95704321098</v>
      </c>
      <c r="T107" s="115">
        <v>1339349.5564010129</v>
      </c>
      <c r="U107" s="319">
        <v>864446.60749733634</v>
      </c>
      <c r="V107" s="320">
        <v>2203796.1638983493</v>
      </c>
      <c r="W107" s="320">
        <v>507049.72096393316</v>
      </c>
      <c r="X107" s="84">
        <v>2710845.8848622823</v>
      </c>
      <c r="Y107" s="321"/>
    </row>
    <row r="108" spans="1:25" s="322" customFormat="1" x14ac:dyDescent="0.25">
      <c r="A108" s="152">
        <v>284</v>
      </c>
      <c r="B108" s="114" t="s">
        <v>106</v>
      </c>
      <c r="C108" s="115">
        <v>2271</v>
      </c>
      <c r="D108" s="115">
        <v>2920872.27</v>
      </c>
      <c r="E108" s="115">
        <v>478750.65264533786</v>
      </c>
      <c r="F108" s="115">
        <v>3399622.9226453379</v>
      </c>
      <c r="G108" s="313">
        <v>1333.3</v>
      </c>
      <c r="H108" s="314">
        <v>3027924.3</v>
      </c>
      <c r="I108" s="314">
        <v>371698.62264533807</v>
      </c>
      <c r="J108" s="315">
        <v>0.1093352501447747</v>
      </c>
      <c r="K108" s="316">
        <v>0</v>
      </c>
      <c r="L108" s="316">
        <v>0</v>
      </c>
      <c r="M108" s="316">
        <v>28859.881579665784</v>
      </c>
      <c r="N108" s="316">
        <v>39405.766973502665</v>
      </c>
      <c r="O108" s="316">
        <v>0</v>
      </c>
      <c r="P108" s="317">
        <v>-153488.50158552176</v>
      </c>
      <c r="Q108" s="317">
        <v>35683.920566473193</v>
      </c>
      <c r="R108" s="317">
        <v>1055346.3034045529</v>
      </c>
      <c r="S108" s="318">
        <v>853011.55306537787</v>
      </c>
      <c r="T108" s="115">
        <v>2230517.546649389</v>
      </c>
      <c r="U108" s="319">
        <v>914399.28883801855</v>
      </c>
      <c r="V108" s="320">
        <v>3144916.8354874076</v>
      </c>
      <c r="W108" s="320">
        <v>458730.79969677055</v>
      </c>
      <c r="X108" s="84">
        <v>3603647.6351841781</v>
      </c>
      <c r="Y108" s="321"/>
    </row>
    <row r="109" spans="1:25" s="322" customFormat="1" x14ac:dyDescent="0.25">
      <c r="A109" s="152">
        <v>285</v>
      </c>
      <c r="B109" s="114" t="s">
        <v>107</v>
      </c>
      <c r="C109" s="115">
        <v>51241</v>
      </c>
      <c r="D109" s="115">
        <v>62130721</v>
      </c>
      <c r="E109" s="115">
        <v>14405037.403034242</v>
      </c>
      <c r="F109" s="115">
        <v>76535758.40303424</v>
      </c>
      <c r="G109" s="313">
        <v>1333.3</v>
      </c>
      <c r="H109" s="314">
        <v>68319625.299999997</v>
      </c>
      <c r="I109" s="314">
        <v>8216133.103034243</v>
      </c>
      <c r="J109" s="315">
        <v>0.10735025397891029</v>
      </c>
      <c r="K109" s="316">
        <v>0</v>
      </c>
      <c r="L109" s="316">
        <v>0</v>
      </c>
      <c r="M109" s="316">
        <v>730045.17197634478</v>
      </c>
      <c r="N109" s="316">
        <v>994195.22196217661</v>
      </c>
      <c r="O109" s="316">
        <v>0</v>
      </c>
      <c r="P109" s="317">
        <v>-6798551.5193776404</v>
      </c>
      <c r="Q109" s="317">
        <v>805143.00913547014</v>
      </c>
      <c r="R109" s="317">
        <v>931007.5410607052</v>
      </c>
      <c r="S109" s="318">
        <v>3945298.2948206807</v>
      </c>
      <c r="T109" s="115">
        <v>8823270.8226119801</v>
      </c>
      <c r="U109" s="319">
        <v>9774513.8420320712</v>
      </c>
      <c r="V109" s="320">
        <v>18597784.664644051</v>
      </c>
      <c r="W109" s="320">
        <v>7415465.2432427816</v>
      </c>
      <c r="X109" s="84">
        <v>26013249.907886833</v>
      </c>
      <c r="Y109" s="321"/>
    </row>
    <row r="110" spans="1:25" s="322" customFormat="1" x14ac:dyDescent="0.25">
      <c r="A110" s="152">
        <v>286</v>
      </c>
      <c r="B110" s="114" t="s">
        <v>108</v>
      </c>
      <c r="C110" s="115">
        <v>80454</v>
      </c>
      <c r="D110" s="115">
        <v>98478085.370000005</v>
      </c>
      <c r="E110" s="115">
        <v>15506155.707034737</v>
      </c>
      <c r="F110" s="115">
        <v>113984241.07703474</v>
      </c>
      <c r="G110" s="313">
        <v>1333.3</v>
      </c>
      <c r="H110" s="314">
        <v>107269318.2</v>
      </c>
      <c r="I110" s="314">
        <v>6714922.8770347387</v>
      </c>
      <c r="J110" s="315">
        <v>5.8910975882153278E-2</v>
      </c>
      <c r="K110" s="316">
        <v>0</v>
      </c>
      <c r="L110" s="316">
        <v>0</v>
      </c>
      <c r="M110" s="316">
        <v>977030.04834419966</v>
      </c>
      <c r="N110" s="316">
        <v>1594530.2837738767</v>
      </c>
      <c r="O110" s="316">
        <v>0</v>
      </c>
      <c r="P110" s="317">
        <v>-7720845.9414552478</v>
      </c>
      <c r="Q110" s="317">
        <v>1264162.98778293</v>
      </c>
      <c r="R110" s="317">
        <v>-3126300.4579730504</v>
      </c>
      <c r="S110" s="318">
        <v>380486.66664846765</v>
      </c>
      <c r="T110" s="115">
        <v>83986.464155913331</v>
      </c>
      <c r="U110" s="319">
        <v>11881424.605842074</v>
      </c>
      <c r="V110" s="320">
        <v>11965411.069997989</v>
      </c>
      <c r="W110" s="320">
        <v>12545779.235983031</v>
      </c>
      <c r="X110" s="84">
        <v>24511190.305981018</v>
      </c>
      <c r="Y110" s="321"/>
    </row>
    <row r="111" spans="1:25" s="322" customFormat="1" x14ac:dyDescent="0.25">
      <c r="A111" s="152">
        <v>287</v>
      </c>
      <c r="B111" s="114" t="s">
        <v>109</v>
      </c>
      <c r="C111" s="115">
        <v>6380</v>
      </c>
      <c r="D111" s="115">
        <v>7190658.7800000003</v>
      </c>
      <c r="E111" s="115">
        <v>2438421.8740461743</v>
      </c>
      <c r="F111" s="115">
        <v>9629080.6540461741</v>
      </c>
      <c r="G111" s="313">
        <v>1333.3</v>
      </c>
      <c r="H111" s="314">
        <v>8506454</v>
      </c>
      <c r="I111" s="314">
        <v>1122626.6540461741</v>
      </c>
      <c r="J111" s="315">
        <v>0.11658710674257801</v>
      </c>
      <c r="K111" s="316">
        <v>364022.58815999998</v>
      </c>
      <c r="L111" s="316">
        <v>0</v>
      </c>
      <c r="M111" s="316">
        <v>75600.039623851539</v>
      </c>
      <c r="N111" s="316">
        <v>95811.929625825258</v>
      </c>
      <c r="O111" s="316">
        <v>0</v>
      </c>
      <c r="P111" s="317">
        <v>-385412.15341947548</v>
      </c>
      <c r="Q111" s="317">
        <v>100248.09036287933</v>
      </c>
      <c r="R111" s="317">
        <v>1073269.7562788855</v>
      </c>
      <c r="S111" s="318">
        <v>717008.02769912384</v>
      </c>
      <c r="T111" s="115">
        <v>3163174.9323772639</v>
      </c>
      <c r="U111" s="319">
        <v>1936981.2437857899</v>
      </c>
      <c r="V111" s="320">
        <v>5100156.1761630541</v>
      </c>
      <c r="W111" s="320">
        <v>1349805.2620435213</v>
      </c>
      <c r="X111" s="84">
        <v>6449961.4382065758</v>
      </c>
      <c r="Y111" s="321"/>
    </row>
    <row r="112" spans="1:25" s="322" customFormat="1" x14ac:dyDescent="0.25">
      <c r="A112" s="152">
        <v>288</v>
      </c>
      <c r="B112" s="114" t="s">
        <v>110</v>
      </c>
      <c r="C112" s="115">
        <v>6442</v>
      </c>
      <c r="D112" s="115">
        <v>10166637.48</v>
      </c>
      <c r="E112" s="115">
        <v>2724473.0288787591</v>
      </c>
      <c r="F112" s="115">
        <v>12891110.50887876</v>
      </c>
      <c r="G112" s="313">
        <v>1333.3</v>
      </c>
      <c r="H112" s="314">
        <v>8589118.5999999996</v>
      </c>
      <c r="I112" s="314">
        <v>4301991.9088787604</v>
      </c>
      <c r="J112" s="315">
        <v>0.33371771236587888</v>
      </c>
      <c r="K112" s="316">
        <v>0</v>
      </c>
      <c r="L112" s="316">
        <v>0</v>
      </c>
      <c r="M112" s="316">
        <v>69670.742476621439</v>
      </c>
      <c r="N112" s="316">
        <v>105261.06400446339</v>
      </c>
      <c r="O112" s="316">
        <v>0</v>
      </c>
      <c r="P112" s="317">
        <v>-359604.55260631052</v>
      </c>
      <c r="Q112" s="317">
        <v>101222.28810621766</v>
      </c>
      <c r="R112" s="317">
        <v>-814309.59776317223</v>
      </c>
      <c r="S112" s="318">
        <v>-842181.69835989841</v>
      </c>
      <c r="T112" s="115">
        <v>2562050.1547366818</v>
      </c>
      <c r="U112" s="319">
        <v>1773863.0661229268</v>
      </c>
      <c r="V112" s="320">
        <v>4335913.2208596086</v>
      </c>
      <c r="W112" s="320">
        <v>1252668.2101829469</v>
      </c>
      <c r="X112" s="84">
        <v>5588581.4310425557</v>
      </c>
      <c r="Y112" s="321"/>
    </row>
    <row r="113" spans="1:25" s="322" customFormat="1" x14ac:dyDescent="0.25">
      <c r="A113" s="152">
        <v>290</v>
      </c>
      <c r="B113" s="114" t="s">
        <v>111</v>
      </c>
      <c r="C113" s="115">
        <v>7928</v>
      </c>
      <c r="D113" s="115">
        <v>8297377.4900000002</v>
      </c>
      <c r="E113" s="115">
        <v>4601756.0574147133</v>
      </c>
      <c r="F113" s="115">
        <v>12899133.547414713</v>
      </c>
      <c r="G113" s="313">
        <v>1333.3</v>
      </c>
      <c r="H113" s="314">
        <v>10570402.4</v>
      </c>
      <c r="I113" s="314">
        <v>2328731.1474147122</v>
      </c>
      <c r="J113" s="315">
        <v>0.18053392027105916</v>
      </c>
      <c r="K113" s="316">
        <v>1034094.261312</v>
      </c>
      <c r="L113" s="316">
        <v>0</v>
      </c>
      <c r="M113" s="316">
        <v>99108.434863231756</v>
      </c>
      <c r="N113" s="316">
        <v>146242.91961569176</v>
      </c>
      <c r="O113" s="316">
        <v>0</v>
      </c>
      <c r="P113" s="317">
        <v>-581354.30214884039</v>
      </c>
      <c r="Q113" s="317">
        <v>124571.6082126814</v>
      </c>
      <c r="R113" s="317">
        <v>-464708.15251307294</v>
      </c>
      <c r="S113" s="318">
        <v>287056.14183100866</v>
      </c>
      <c r="T113" s="115">
        <v>2973742.0585874123</v>
      </c>
      <c r="U113" s="319">
        <v>2276832.5576957413</v>
      </c>
      <c r="V113" s="320">
        <v>5250574.6162831541</v>
      </c>
      <c r="W113" s="320">
        <v>1604088.7670666242</v>
      </c>
      <c r="X113" s="84">
        <v>6854663.3833497781</v>
      </c>
      <c r="Y113" s="321"/>
    </row>
    <row r="114" spans="1:25" s="322" customFormat="1" x14ac:dyDescent="0.25">
      <c r="A114" s="152">
        <v>291</v>
      </c>
      <c r="B114" s="114" t="s">
        <v>112</v>
      </c>
      <c r="C114" s="115">
        <v>2158</v>
      </c>
      <c r="D114" s="115">
        <v>1807240.0799999998</v>
      </c>
      <c r="E114" s="115">
        <v>781504.15038507164</v>
      </c>
      <c r="F114" s="115">
        <v>2588744.2303850716</v>
      </c>
      <c r="G114" s="313">
        <v>1333.3</v>
      </c>
      <c r="H114" s="314">
        <v>2877261.4</v>
      </c>
      <c r="I114" s="314">
        <v>-288517.16961492831</v>
      </c>
      <c r="J114" s="315">
        <v>-0.1114506277709837</v>
      </c>
      <c r="K114" s="316">
        <v>269766.45259199996</v>
      </c>
      <c r="L114" s="316">
        <v>0</v>
      </c>
      <c r="M114" s="316">
        <v>23094.39924735266</v>
      </c>
      <c r="N114" s="316">
        <v>43017.393868391991</v>
      </c>
      <c r="O114" s="316">
        <v>0</v>
      </c>
      <c r="P114" s="317">
        <v>-157957.19339016115</v>
      </c>
      <c r="Q114" s="317">
        <v>33908.366614904953</v>
      </c>
      <c r="R114" s="317">
        <v>950904.73402385158</v>
      </c>
      <c r="S114" s="318">
        <v>896243.77007172839</v>
      </c>
      <c r="T114" s="115">
        <v>1770460.7534131401</v>
      </c>
      <c r="U114" s="319">
        <v>28482.909461688792</v>
      </c>
      <c r="V114" s="320">
        <v>1798943.6628748288</v>
      </c>
      <c r="W114" s="320">
        <v>420254.34845855448</v>
      </c>
      <c r="X114" s="84">
        <v>2219198.0113333832</v>
      </c>
      <c r="Y114" s="321"/>
    </row>
    <row r="115" spans="1:25" s="322" customFormat="1" x14ac:dyDescent="0.25">
      <c r="A115" s="152">
        <v>297</v>
      </c>
      <c r="B115" s="114" t="s">
        <v>113</v>
      </c>
      <c r="C115" s="115">
        <v>121543</v>
      </c>
      <c r="D115" s="115">
        <v>161692644.12</v>
      </c>
      <c r="E115" s="115">
        <v>22099038.43830866</v>
      </c>
      <c r="F115" s="115">
        <v>183791682.55830866</v>
      </c>
      <c r="G115" s="313">
        <v>1333.3</v>
      </c>
      <c r="H115" s="314">
        <v>162053281.90000001</v>
      </c>
      <c r="I115" s="314">
        <v>21738400.658308655</v>
      </c>
      <c r="J115" s="315">
        <v>0.11827739077045589</v>
      </c>
      <c r="K115" s="316">
        <v>0</v>
      </c>
      <c r="L115" s="316">
        <v>0</v>
      </c>
      <c r="M115" s="316">
        <v>1609272.6844052298</v>
      </c>
      <c r="N115" s="316">
        <v>2332154.8223902774</v>
      </c>
      <c r="O115" s="316">
        <v>964725.20492626098</v>
      </c>
      <c r="P115" s="317">
        <v>-15658947.769424031</v>
      </c>
      <c r="Q115" s="317">
        <v>1909788.9728801635</v>
      </c>
      <c r="R115" s="317">
        <v>-14117505.026139481</v>
      </c>
      <c r="S115" s="318">
        <v>-6481568.6417166879</v>
      </c>
      <c r="T115" s="115">
        <v>-7703679.0943696136</v>
      </c>
      <c r="U115" s="319">
        <v>25836695.552774001</v>
      </c>
      <c r="V115" s="320">
        <v>18133016.458404388</v>
      </c>
      <c r="W115" s="320">
        <v>18268470.084132515</v>
      </c>
      <c r="X115" s="84">
        <v>36401486.542536899</v>
      </c>
      <c r="Y115" s="321"/>
    </row>
    <row r="116" spans="1:25" s="322" customFormat="1" x14ac:dyDescent="0.25">
      <c r="A116" s="152">
        <v>300</v>
      </c>
      <c r="B116" s="114" t="s">
        <v>114</v>
      </c>
      <c r="C116" s="115">
        <v>3528</v>
      </c>
      <c r="D116" s="115">
        <v>4734844.67</v>
      </c>
      <c r="E116" s="115">
        <v>644057.05075442581</v>
      </c>
      <c r="F116" s="115">
        <v>5378901.720754426</v>
      </c>
      <c r="G116" s="313">
        <v>1333.3</v>
      </c>
      <c r="H116" s="314">
        <v>4703882.3999999994</v>
      </c>
      <c r="I116" s="314">
        <v>675019.32075442653</v>
      </c>
      <c r="J116" s="315">
        <v>0.1254938936976433</v>
      </c>
      <c r="K116" s="316">
        <v>86359.343615999998</v>
      </c>
      <c r="L116" s="316">
        <v>0</v>
      </c>
      <c r="M116" s="316">
        <v>41531.808349283958</v>
      </c>
      <c r="N116" s="316">
        <v>60824.810313154303</v>
      </c>
      <c r="O116" s="316">
        <v>0</v>
      </c>
      <c r="P116" s="317">
        <v>-225837.43082506419</v>
      </c>
      <c r="Q116" s="317">
        <v>55434.994169316342</v>
      </c>
      <c r="R116" s="317">
        <v>1455854.0474903292</v>
      </c>
      <c r="S116" s="317">
        <v>816011.03948278818</v>
      </c>
      <c r="T116" s="115">
        <v>2965197.9333502343</v>
      </c>
      <c r="U116" s="319">
        <v>1748979.6572459983</v>
      </c>
      <c r="V116" s="320">
        <v>4714177.5905962326</v>
      </c>
      <c r="W116" s="320">
        <v>726665.54775327188</v>
      </c>
      <c r="X116" s="84">
        <v>5440843.1383495042</v>
      </c>
      <c r="Y116" s="321"/>
    </row>
    <row r="117" spans="1:25" s="322" customFormat="1" x14ac:dyDescent="0.25">
      <c r="A117" s="152">
        <v>301</v>
      </c>
      <c r="B117" s="114" t="s">
        <v>115</v>
      </c>
      <c r="C117" s="115">
        <v>20197</v>
      </c>
      <c r="D117" s="115">
        <v>27446293.860000003</v>
      </c>
      <c r="E117" s="115">
        <v>3318981.1662834752</v>
      </c>
      <c r="F117" s="115">
        <v>30765275.02628348</v>
      </c>
      <c r="G117" s="313">
        <v>1333.3</v>
      </c>
      <c r="H117" s="314">
        <v>26928660.099999998</v>
      </c>
      <c r="I117" s="314">
        <v>3836614.9262834825</v>
      </c>
      <c r="J117" s="315">
        <v>0.12470601751506445</v>
      </c>
      <c r="K117" s="316">
        <v>0</v>
      </c>
      <c r="L117" s="316">
        <v>0</v>
      </c>
      <c r="M117" s="316">
        <v>229411.67529091708</v>
      </c>
      <c r="N117" s="316">
        <v>352083.49915225618</v>
      </c>
      <c r="O117" s="316">
        <v>0</v>
      </c>
      <c r="P117" s="317">
        <v>-1542668.995346888</v>
      </c>
      <c r="Q117" s="317">
        <v>317352.77132587362</v>
      </c>
      <c r="R117" s="317">
        <v>717073.25065928139</v>
      </c>
      <c r="S117" s="318">
        <v>-633320.12612438854</v>
      </c>
      <c r="T117" s="115">
        <v>3276547.0012405342</v>
      </c>
      <c r="U117" s="319">
        <v>10494407.140179636</v>
      </c>
      <c r="V117" s="320">
        <v>13770954.141420171</v>
      </c>
      <c r="W117" s="320">
        <v>4148595.3164982274</v>
      </c>
      <c r="X117" s="84">
        <v>17919549.457918398</v>
      </c>
      <c r="Y117" s="321"/>
    </row>
    <row r="118" spans="1:25" s="322" customFormat="1" x14ac:dyDescent="0.25">
      <c r="A118" s="152">
        <v>304</v>
      </c>
      <c r="B118" s="114" t="s">
        <v>116</v>
      </c>
      <c r="C118" s="115">
        <v>971</v>
      </c>
      <c r="D118" s="115">
        <v>792579.22000000009</v>
      </c>
      <c r="E118" s="115">
        <v>619965.25346691662</v>
      </c>
      <c r="F118" s="115">
        <v>1412544.4734669167</v>
      </c>
      <c r="G118" s="313">
        <v>1333.3</v>
      </c>
      <c r="H118" s="314">
        <v>1294634.3</v>
      </c>
      <c r="I118" s="314">
        <v>117910.17346691666</v>
      </c>
      <c r="J118" s="315">
        <v>8.3473600783358443E-2</v>
      </c>
      <c r="K118" s="316">
        <v>114891.70291199999</v>
      </c>
      <c r="L118" s="316">
        <v>0</v>
      </c>
      <c r="M118" s="316">
        <v>9257.8497720927353</v>
      </c>
      <c r="N118" s="316">
        <v>11538.276951383345</v>
      </c>
      <c r="O118" s="316">
        <v>15330.581316677572</v>
      </c>
      <c r="P118" s="317">
        <v>-69402.959603496973</v>
      </c>
      <c r="Q118" s="317">
        <v>15257.193690024424</v>
      </c>
      <c r="R118" s="317">
        <v>-335143.88026683748</v>
      </c>
      <c r="S118" s="317">
        <v>-69377.10175927107</v>
      </c>
      <c r="T118" s="115">
        <v>-189738.16352051077</v>
      </c>
      <c r="U118" s="319">
        <v>-56793.199002026122</v>
      </c>
      <c r="V118" s="320">
        <v>-246531.36252253689</v>
      </c>
      <c r="W118" s="320">
        <v>170547.05302309635</v>
      </c>
      <c r="X118" s="84">
        <v>-75984.30949944054</v>
      </c>
      <c r="Y118" s="321"/>
    </row>
    <row r="119" spans="1:25" s="322" customFormat="1" x14ac:dyDescent="0.25">
      <c r="A119" s="152">
        <v>305</v>
      </c>
      <c r="B119" s="114" t="s">
        <v>117</v>
      </c>
      <c r="C119" s="115">
        <v>15165</v>
      </c>
      <c r="D119" s="115">
        <v>20728242.68</v>
      </c>
      <c r="E119" s="115">
        <v>5631876.615786206</v>
      </c>
      <c r="F119" s="115">
        <v>26360119.295786206</v>
      </c>
      <c r="G119" s="313">
        <v>1333.3</v>
      </c>
      <c r="H119" s="314">
        <v>20219494.5</v>
      </c>
      <c r="I119" s="314">
        <v>6140624.7957862057</v>
      </c>
      <c r="J119" s="315">
        <v>0.23295132798461252</v>
      </c>
      <c r="K119" s="316">
        <v>824956.83143999986</v>
      </c>
      <c r="L119" s="316">
        <v>0</v>
      </c>
      <c r="M119" s="316">
        <v>196331.91710146761</v>
      </c>
      <c r="N119" s="316">
        <v>253790.29336075857</v>
      </c>
      <c r="O119" s="316">
        <v>0</v>
      </c>
      <c r="P119" s="317">
        <v>-1151736.1815056968</v>
      </c>
      <c r="Q119" s="317">
        <v>238285.62544718888</v>
      </c>
      <c r="R119" s="317">
        <v>1997457.3543863457</v>
      </c>
      <c r="S119" s="318">
        <v>2425928.9941001441</v>
      </c>
      <c r="T119" s="115">
        <v>10925639.630116414</v>
      </c>
      <c r="U119" s="319">
        <v>4131991.39208125</v>
      </c>
      <c r="V119" s="320">
        <v>15057631.022197664</v>
      </c>
      <c r="W119" s="320">
        <v>2677688.75059355</v>
      </c>
      <c r="X119" s="84">
        <v>17735319.772791214</v>
      </c>
      <c r="Y119" s="321"/>
    </row>
    <row r="120" spans="1:25" s="322" customFormat="1" x14ac:dyDescent="0.25">
      <c r="A120" s="152">
        <v>309</v>
      </c>
      <c r="B120" s="114" t="s">
        <v>118</v>
      </c>
      <c r="C120" s="115">
        <v>6506</v>
      </c>
      <c r="D120" s="115">
        <v>8187592.6400000006</v>
      </c>
      <c r="E120" s="115">
        <v>1598267.1587116455</v>
      </c>
      <c r="F120" s="115">
        <v>9785859.7987116463</v>
      </c>
      <c r="G120" s="313">
        <v>1333.3</v>
      </c>
      <c r="H120" s="314">
        <v>8674449.7999999989</v>
      </c>
      <c r="I120" s="314">
        <v>1111409.9987116475</v>
      </c>
      <c r="J120" s="315">
        <v>0.1135730555692173</v>
      </c>
      <c r="K120" s="316">
        <v>146034.612864</v>
      </c>
      <c r="L120" s="316">
        <v>0</v>
      </c>
      <c r="M120" s="316">
        <v>91942.562266401917</v>
      </c>
      <c r="N120" s="316">
        <v>109474.22165522937</v>
      </c>
      <c r="O120" s="316">
        <v>0</v>
      </c>
      <c r="P120" s="317">
        <v>-756742.68273465626</v>
      </c>
      <c r="Q120" s="317">
        <v>102227.91158321206</v>
      </c>
      <c r="R120" s="317">
        <v>-401495.22926220956</v>
      </c>
      <c r="S120" s="318">
        <v>-433381.87784330669</v>
      </c>
      <c r="T120" s="115">
        <v>-30530.482759681647</v>
      </c>
      <c r="U120" s="319">
        <v>3650981.166739685</v>
      </c>
      <c r="V120" s="320">
        <v>3620450.6839800035</v>
      </c>
      <c r="W120" s="320">
        <v>1211381.5070953295</v>
      </c>
      <c r="X120" s="84">
        <v>4831832.1910753325</v>
      </c>
      <c r="Y120" s="321"/>
    </row>
    <row r="121" spans="1:25" s="322" customFormat="1" x14ac:dyDescent="0.25">
      <c r="A121" s="152">
        <v>312</v>
      </c>
      <c r="B121" s="114" t="s">
        <v>119</v>
      </c>
      <c r="C121" s="115">
        <v>1232</v>
      </c>
      <c r="D121" s="115">
        <v>1698750.1300000001</v>
      </c>
      <c r="E121" s="115">
        <v>480343.42403249006</v>
      </c>
      <c r="F121" s="115">
        <v>2179093.5540324901</v>
      </c>
      <c r="G121" s="313">
        <v>1333.3</v>
      </c>
      <c r="H121" s="314">
        <v>1642625.5999999999</v>
      </c>
      <c r="I121" s="314">
        <v>536467.95403249026</v>
      </c>
      <c r="J121" s="315">
        <v>0.24618858288105036</v>
      </c>
      <c r="K121" s="316">
        <v>148346.529408</v>
      </c>
      <c r="L121" s="316">
        <v>0</v>
      </c>
      <c r="M121" s="316">
        <v>16282.392617422278</v>
      </c>
      <c r="N121" s="316">
        <v>24003.097172635487</v>
      </c>
      <c r="O121" s="316">
        <v>0</v>
      </c>
      <c r="P121" s="317">
        <v>-87036.264970657328</v>
      </c>
      <c r="Q121" s="317">
        <v>19358.251932142215</v>
      </c>
      <c r="R121" s="317">
        <v>98108.208258273487</v>
      </c>
      <c r="S121" s="318">
        <v>-12640.698763405486</v>
      </c>
      <c r="T121" s="115">
        <v>742889.46968690096</v>
      </c>
      <c r="U121" s="319">
        <v>115310.36473516865</v>
      </c>
      <c r="V121" s="320">
        <v>858199.8344220696</v>
      </c>
      <c r="W121" s="320">
        <v>276653.58201367676</v>
      </c>
      <c r="X121" s="84">
        <v>1134853.4164357465</v>
      </c>
      <c r="Y121" s="321"/>
    </row>
    <row r="122" spans="1:25" s="322" customFormat="1" x14ac:dyDescent="0.25">
      <c r="A122" s="152">
        <v>316</v>
      </c>
      <c r="B122" s="114" t="s">
        <v>120</v>
      </c>
      <c r="C122" s="115">
        <v>4245</v>
      </c>
      <c r="D122" s="115">
        <v>5194893.2699999996</v>
      </c>
      <c r="E122" s="115">
        <v>899159.69141714834</v>
      </c>
      <c r="F122" s="115">
        <v>6094052.9614171479</v>
      </c>
      <c r="G122" s="313">
        <v>1333.3</v>
      </c>
      <c r="H122" s="314">
        <v>5659858.5</v>
      </c>
      <c r="I122" s="314">
        <v>434194.46141714789</v>
      </c>
      <c r="J122" s="315">
        <v>7.1248882175152226E-2</v>
      </c>
      <c r="K122" s="316">
        <v>0</v>
      </c>
      <c r="L122" s="316">
        <v>0</v>
      </c>
      <c r="M122" s="316">
        <v>47056.588069158075</v>
      </c>
      <c r="N122" s="316">
        <v>68330.048469698086</v>
      </c>
      <c r="O122" s="316">
        <v>0</v>
      </c>
      <c r="P122" s="317">
        <v>-504706.6283566886</v>
      </c>
      <c r="Q122" s="317">
        <v>66701.119685019235</v>
      </c>
      <c r="R122" s="317">
        <v>-345227.75280109228</v>
      </c>
      <c r="S122" s="318">
        <v>-308798.81497438921</v>
      </c>
      <c r="T122" s="115">
        <v>-542450.97849114682</v>
      </c>
      <c r="U122" s="319">
        <v>1852537.0103839973</v>
      </c>
      <c r="V122" s="320">
        <v>1310086.0318928505</v>
      </c>
      <c r="W122" s="320">
        <v>789631.24842244585</v>
      </c>
      <c r="X122" s="84">
        <v>2099717.2803152963</v>
      </c>
      <c r="Y122" s="321"/>
    </row>
    <row r="123" spans="1:25" s="322" customFormat="1" x14ac:dyDescent="0.25">
      <c r="A123" s="152">
        <v>317</v>
      </c>
      <c r="B123" s="114" t="s">
        <v>121</v>
      </c>
      <c r="C123" s="115">
        <v>2533</v>
      </c>
      <c r="D123" s="115">
        <v>4194268.64</v>
      </c>
      <c r="E123" s="115">
        <v>789989.82311335101</v>
      </c>
      <c r="F123" s="115">
        <v>4984258.4631133508</v>
      </c>
      <c r="G123" s="313">
        <v>1333.3</v>
      </c>
      <c r="H123" s="314">
        <v>3377248.9</v>
      </c>
      <c r="I123" s="314">
        <v>1607009.5631133509</v>
      </c>
      <c r="J123" s="315">
        <v>0.32241698038057875</v>
      </c>
      <c r="K123" s="316">
        <v>278184.49595999997</v>
      </c>
      <c r="L123" s="316">
        <v>0</v>
      </c>
      <c r="M123" s="316">
        <v>34427.533747664071</v>
      </c>
      <c r="N123" s="316">
        <v>44022.272868951375</v>
      </c>
      <c r="O123" s="316">
        <v>0</v>
      </c>
      <c r="P123" s="317">
        <v>-186749.62492343751</v>
      </c>
      <c r="Q123" s="317">
        <v>39800.691675419017</v>
      </c>
      <c r="R123" s="317">
        <v>986384.70593636518</v>
      </c>
      <c r="S123" s="318">
        <v>529237.9696661788</v>
      </c>
      <c r="T123" s="115">
        <v>3332317.6080444916</v>
      </c>
      <c r="U123" s="319">
        <v>1467843.7029193118</v>
      </c>
      <c r="V123" s="320">
        <v>4800161.3109638039</v>
      </c>
      <c r="W123" s="320">
        <v>553287.67301045591</v>
      </c>
      <c r="X123" s="84">
        <v>5353448.9839742593</v>
      </c>
      <c r="Y123" s="321"/>
    </row>
    <row r="124" spans="1:25" s="322" customFormat="1" x14ac:dyDescent="0.25">
      <c r="A124" s="152">
        <v>320</v>
      </c>
      <c r="B124" s="114" t="s">
        <v>122</v>
      </c>
      <c r="C124" s="115">
        <v>7105</v>
      </c>
      <c r="D124" s="115">
        <v>6626797.7200000007</v>
      </c>
      <c r="E124" s="115">
        <v>3585027.4243044681</v>
      </c>
      <c r="F124" s="115">
        <v>10211825.144304469</v>
      </c>
      <c r="G124" s="313">
        <v>1333.3</v>
      </c>
      <c r="H124" s="314">
        <v>9473096.5</v>
      </c>
      <c r="I124" s="314">
        <v>738728.64430446923</v>
      </c>
      <c r="J124" s="315">
        <v>7.2340510522400286E-2</v>
      </c>
      <c r="K124" s="316">
        <v>939583.27512000001</v>
      </c>
      <c r="L124" s="316">
        <v>0</v>
      </c>
      <c r="M124" s="316">
        <v>85054.242145394412</v>
      </c>
      <c r="N124" s="316">
        <v>107773.98874632835</v>
      </c>
      <c r="O124" s="316">
        <v>0</v>
      </c>
      <c r="P124" s="317">
        <v>-558434.33421714313</v>
      </c>
      <c r="Q124" s="317">
        <v>111639.91881320653</v>
      </c>
      <c r="R124" s="317">
        <v>850384.64555176522</v>
      </c>
      <c r="S124" s="318">
        <v>1141663.6105878628</v>
      </c>
      <c r="T124" s="115">
        <v>3416393.9910518834</v>
      </c>
      <c r="U124" s="319">
        <v>2157515.446323853</v>
      </c>
      <c r="V124" s="320">
        <v>5573909.4373757364</v>
      </c>
      <c r="W124" s="320">
        <v>1286893.6895942071</v>
      </c>
      <c r="X124" s="84">
        <v>6860803.1269699438</v>
      </c>
      <c r="Y124" s="321"/>
    </row>
    <row r="125" spans="1:25" s="322" customFormat="1" x14ac:dyDescent="0.25">
      <c r="A125" s="152">
        <v>322</v>
      </c>
      <c r="B125" s="114" t="s">
        <v>123</v>
      </c>
      <c r="C125" s="115">
        <v>6614</v>
      </c>
      <c r="D125" s="115">
        <v>7582365.4199999999</v>
      </c>
      <c r="E125" s="115">
        <v>5368182.8231477095</v>
      </c>
      <c r="F125" s="115">
        <v>12950548.243147708</v>
      </c>
      <c r="G125" s="313">
        <v>1333.3</v>
      </c>
      <c r="H125" s="314">
        <v>8818446.1999999993</v>
      </c>
      <c r="I125" s="314">
        <v>4132102.0431477092</v>
      </c>
      <c r="J125" s="315">
        <v>0.31906773100004121</v>
      </c>
      <c r="K125" s="316">
        <v>773168.4515519999</v>
      </c>
      <c r="L125" s="316">
        <v>0</v>
      </c>
      <c r="M125" s="316">
        <v>72643.468157832016</v>
      </c>
      <c r="N125" s="316">
        <v>116101.10883686431</v>
      </c>
      <c r="O125" s="316">
        <v>0</v>
      </c>
      <c r="P125" s="317">
        <v>-490261.66107623995</v>
      </c>
      <c r="Q125" s="317">
        <v>103924.9012006401</v>
      </c>
      <c r="R125" s="317">
        <v>1334230.2620859423</v>
      </c>
      <c r="S125" s="318">
        <v>1290740.3265106499</v>
      </c>
      <c r="T125" s="115">
        <v>7332648.9004153972</v>
      </c>
      <c r="U125" s="319">
        <v>2114314.2615498537</v>
      </c>
      <c r="V125" s="320">
        <v>9446963.161965251</v>
      </c>
      <c r="W125" s="320">
        <v>1195488.0545006925</v>
      </c>
      <c r="X125" s="84">
        <v>10642451.216465943</v>
      </c>
      <c r="Y125" s="321"/>
    </row>
    <row r="126" spans="1:25" s="322" customFormat="1" x14ac:dyDescent="0.25">
      <c r="A126" s="152">
        <v>398</v>
      </c>
      <c r="B126" s="114" t="s">
        <v>124</v>
      </c>
      <c r="C126" s="115">
        <v>120027</v>
      </c>
      <c r="D126" s="115">
        <v>160372338.41</v>
      </c>
      <c r="E126" s="115">
        <v>31134345.607092787</v>
      </c>
      <c r="F126" s="115">
        <v>191506684.01709279</v>
      </c>
      <c r="G126" s="313">
        <v>1333.3</v>
      </c>
      <c r="H126" s="314">
        <v>160031999.09999999</v>
      </c>
      <c r="I126" s="314">
        <v>31474684.9170928</v>
      </c>
      <c r="J126" s="315">
        <v>0.1643529314845405</v>
      </c>
      <c r="K126" s="316">
        <v>0</v>
      </c>
      <c r="L126" s="316">
        <v>0</v>
      </c>
      <c r="M126" s="316">
        <v>1630989.3581286795</v>
      </c>
      <c r="N126" s="316">
        <v>2386182.756469097</v>
      </c>
      <c r="O126" s="316">
        <v>25123.374115161772</v>
      </c>
      <c r="P126" s="317">
        <v>-17561218.497658838</v>
      </c>
      <c r="Q126" s="317">
        <v>1885968.2667688585</v>
      </c>
      <c r="R126" s="317">
        <v>13510392.830545874</v>
      </c>
      <c r="S126" s="318">
        <v>19204866.668158781</v>
      </c>
      <c r="T126" s="115">
        <v>52556989.67362041</v>
      </c>
      <c r="U126" s="319">
        <v>24627973.518786993</v>
      </c>
      <c r="V126" s="320">
        <v>77184963.192407399</v>
      </c>
      <c r="W126" s="320">
        <v>17372625.406894326</v>
      </c>
      <c r="X126" s="84">
        <v>94557588.599301726</v>
      </c>
      <c r="Y126" s="321"/>
    </row>
    <row r="127" spans="1:25" s="322" customFormat="1" x14ac:dyDescent="0.25">
      <c r="A127" s="152">
        <v>399</v>
      </c>
      <c r="B127" s="114" t="s">
        <v>125</v>
      </c>
      <c r="C127" s="115">
        <v>7916</v>
      </c>
      <c r="D127" s="115">
        <v>13916957.810000001</v>
      </c>
      <c r="E127" s="115">
        <v>1048543.7870272434</v>
      </c>
      <c r="F127" s="115">
        <v>14965501.597027244</v>
      </c>
      <c r="G127" s="313">
        <v>1333.3</v>
      </c>
      <c r="H127" s="314">
        <v>10554402.799999999</v>
      </c>
      <c r="I127" s="314">
        <v>4411098.7970272452</v>
      </c>
      <c r="J127" s="315">
        <v>0.29475114939705521</v>
      </c>
      <c r="K127" s="316">
        <v>0</v>
      </c>
      <c r="L127" s="316">
        <v>0</v>
      </c>
      <c r="M127" s="316">
        <v>53124.204878414108</v>
      </c>
      <c r="N127" s="316">
        <v>147382.25746071551</v>
      </c>
      <c r="O127" s="316">
        <v>0</v>
      </c>
      <c r="P127" s="317">
        <v>-526950.26149977557</v>
      </c>
      <c r="Q127" s="317">
        <v>124383.05381074495</v>
      </c>
      <c r="R127" s="317">
        <v>-375042.4107776052</v>
      </c>
      <c r="S127" s="317">
        <v>-999965.2917481811</v>
      </c>
      <c r="T127" s="115">
        <v>2834030.3491515573</v>
      </c>
      <c r="U127" s="319">
        <v>3239648.1205215999</v>
      </c>
      <c r="V127" s="320">
        <v>6073678.4696731567</v>
      </c>
      <c r="W127" s="320">
        <v>1293269.5635984368</v>
      </c>
      <c r="X127" s="84">
        <v>7366948.033271594</v>
      </c>
      <c r="Y127" s="321"/>
    </row>
    <row r="128" spans="1:25" s="322" customFormat="1" x14ac:dyDescent="0.25">
      <c r="A128" s="152">
        <v>400</v>
      </c>
      <c r="B128" s="114" t="s">
        <v>126</v>
      </c>
      <c r="C128" s="115">
        <v>8456</v>
      </c>
      <c r="D128" s="115">
        <v>12552902.639999999</v>
      </c>
      <c r="E128" s="115">
        <v>2352825.711674761</v>
      </c>
      <c r="F128" s="115">
        <v>14905728.35167476</v>
      </c>
      <c r="G128" s="313">
        <v>1333.3</v>
      </c>
      <c r="H128" s="314">
        <v>11274384.799999999</v>
      </c>
      <c r="I128" s="314">
        <v>3631343.5516747609</v>
      </c>
      <c r="J128" s="315">
        <v>0.24362067159681966</v>
      </c>
      <c r="K128" s="316">
        <v>0</v>
      </c>
      <c r="L128" s="316">
        <v>0</v>
      </c>
      <c r="M128" s="316">
        <v>107158.65373219407</v>
      </c>
      <c r="N128" s="316">
        <v>104906.75482033113</v>
      </c>
      <c r="O128" s="316">
        <v>0</v>
      </c>
      <c r="P128" s="317">
        <v>-601209.50570769352</v>
      </c>
      <c r="Q128" s="317">
        <v>132868.0018978852</v>
      </c>
      <c r="R128" s="317">
        <v>1094780.8976453673</v>
      </c>
      <c r="S128" s="318">
        <v>954612.05077918351</v>
      </c>
      <c r="T128" s="115">
        <v>5424460.4048420284</v>
      </c>
      <c r="U128" s="319">
        <v>2795757.0209206981</v>
      </c>
      <c r="V128" s="320">
        <v>8220217.425762726</v>
      </c>
      <c r="W128" s="320">
        <v>1587050.7869401849</v>
      </c>
      <c r="X128" s="84">
        <v>9807268.2127029113</v>
      </c>
      <c r="Y128" s="321"/>
    </row>
    <row r="129" spans="1:25" s="322" customFormat="1" x14ac:dyDescent="0.25">
      <c r="A129" s="152">
        <v>402</v>
      </c>
      <c r="B129" s="114" t="s">
        <v>127</v>
      </c>
      <c r="C129" s="115">
        <v>9247</v>
      </c>
      <c r="D129" s="115">
        <v>12853329.039999999</v>
      </c>
      <c r="E129" s="115">
        <v>2001364.8724475489</v>
      </c>
      <c r="F129" s="115">
        <v>14854693.912447548</v>
      </c>
      <c r="G129" s="313">
        <v>1333.3</v>
      </c>
      <c r="H129" s="314">
        <v>12329025.1</v>
      </c>
      <c r="I129" s="314">
        <v>2525668.8124475479</v>
      </c>
      <c r="J129" s="315">
        <v>0.1700249649931295</v>
      </c>
      <c r="K129" s="316">
        <v>232288.042896</v>
      </c>
      <c r="L129" s="316">
        <v>0</v>
      </c>
      <c r="M129" s="316">
        <v>92205.021341787346</v>
      </c>
      <c r="N129" s="316">
        <v>172628.04670253021</v>
      </c>
      <c r="O129" s="316">
        <v>0</v>
      </c>
      <c r="P129" s="317">
        <v>-771324.00057521788</v>
      </c>
      <c r="Q129" s="317">
        <v>145296.87955886289</v>
      </c>
      <c r="R129" s="317">
        <v>-765750.7235946334</v>
      </c>
      <c r="S129" s="318">
        <v>-942873.22810209764</v>
      </c>
      <c r="T129" s="115">
        <v>688138.85067477915</v>
      </c>
      <c r="U129" s="319">
        <v>4805330.331861781</v>
      </c>
      <c r="V129" s="320">
        <v>5493469.1825365601</v>
      </c>
      <c r="W129" s="320">
        <v>1801085.1794016678</v>
      </c>
      <c r="X129" s="84">
        <v>7294554.3619382279</v>
      </c>
      <c r="Y129" s="321"/>
    </row>
    <row r="130" spans="1:25" s="322" customFormat="1" x14ac:dyDescent="0.25">
      <c r="A130" s="152">
        <v>403</v>
      </c>
      <c r="B130" s="114" t="s">
        <v>128</v>
      </c>
      <c r="C130" s="115">
        <v>2866</v>
      </c>
      <c r="D130" s="115">
        <v>3763048.5399999996</v>
      </c>
      <c r="E130" s="115">
        <v>713878.72029540397</v>
      </c>
      <c r="F130" s="115">
        <v>4476927.2602954032</v>
      </c>
      <c r="G130" s="313">
        <v>1333.3</v>
      </c>
      <c r="H130" s="314">
        <v>3821237.8</v>
      </c>
      <c r="I130" s="314">
        <v>655689.46029540338</v>
      </c>
      <c r="J130" s="315">
        <v>0.1464597082267847</v>
      </c>
      <c r="K130" s="316">
        <v>167266.04227199996</v>
      </c>
      <c r="L130" s="316">
        <v>0</v>
      </c>
      <c r="M130" s="316">
        <v>33246.244406182261</v>
      </c>
      <c r="N130" s="316">
        <v>52421.761796944258</v>
      </c>
      <c r="O130" s="316">
        <v>0</v>
      </c>
      <c r="P130" s="317">
        <v>-199287.89418498694</v>
      </c>
      <c r="Q130" s="317">
        <v>45033.076329155512</v>
      </c>
      <c r="R130" s="317">
        <v>622590.73780885374</v>
      </c>
      <c r="S130" s="318">
        <v>196166.60831395956</v>
      </c>
      <c r="T130" s="115">
        <v>1573126.0370375118</v>
      </c>
      <c r="U130" s="319">
        <v>1374505.4499194603</v>
      </c>
      <c r="V130" s="320">
        <v>2947631.4869569722</v>
      </c>
      <c r="W130" s="320">
        <v>641977.46692697261</v>
      </c>
      <c r="X130" s="84">
        <v>3589608.953883945</v>
      </c>
      <c r="Y130" s="321"/>
    </row>
    <row r="131" spans="1:25" s="322" customFormat="1" x14ac:dyDescent="0.25">
      <c r="A131" s="152">
        <v>405</v>
      </c>
      <c r="B131" s="114" t="s">
        <v>129</v>
      </c>
      <c r="C131" s="115">
        <v>72634</v>
      </c>
      <c r="D131" s="115">
        <v>91954931.269999996</v>
      </c>
      <c r="E131" s="115">
        <v>17523707.73047097</v>
      </c>
      <c r="F131" s="115">
        <v>109478639.00047097</v>
      </c>
      <c r="G131" s="313">
        <v>1333.3</v>
      </c>
      <c r="H131" s="314">
        <v>96842912.200000003</v>
      </c>
      <c r="I131" s="314">
        <v>12635726.800470963</v>
      </c>
      <c r="J131" s="315">
        <v>0.11541728062966335</v>
      </c>
      <c r="K131" s="316">
        <v>0</v>
      </c>
      <c r="L131" s="316">
        <v>0</v>
      </c>
      <c r="M131" s="316">
        <v>991884.7907585568</v>
      </c>
      <c r="N131" s="316">
        <v>1537620.0471196417</v>
      </c>
      <c r="O131" s="316">
        <v>0</v>
      </c>
      <c r="P131" s="317">
        <v>-8002312.8585979911</v>
      </c>
      <c r="Q131" s="317">
        <v>1141288.3691876766</v>
      </c>
      <c r="R131" s="317">
        <v>-1307633.1986752984</v>
      </c>
      <c r="S131" s="318">
        <v>3526667.3874740954</v>
      </c>
      <c r="T131" s="115">
        <v>10523241.337737644</v>
      </c>
      <c r="U131" s="319">
        <v>8215046.7996852733</v>
      </c>
      <c r="V131" s="320">
        <v>18738288.137422919</v>
      </c>
      <c r="W131" s="320">
        <v>11014263.827326549</v>
      </c>
      <c r="X131" s="84">
        <v>29752551.96474947</v>
      </c>
      <c r="Y131" s="321"/>
    </row>
    <row r="132" spans="1:25" s="322" customFormat="1" x14ac:dyDescent="0.25">
      <c r="A132" s="152">
        <v>407</v>
      </c>
      <c r="B132" s="114" t="s">
        <v>130</v>
      </c>
      <c r="C132" s="115">
        <v>2580</v>
      </c>
      <c r="D132" s="115">
        <v>3570174.01</v>
      </c>
      <c r="E132" s="115">
        <v>1090925.0167611458</v>
      </c>
      <c r="F132" s="115">
        <v>4661099.0267611453</v>
      </c>
      <c r="G132" s="313">
        <v>1333.3</v>
      </c>
      <c r="H132" s="314">
        <v>3439914</v>
      </c>
      <c r="I132" s="314">
        <v>1221185.0267611453</v>
      </c>
      <c r="J132" s="315">
        <v>0.26199508308016134</v>
      </c>
      <c r="K132" s="316">
        <v>29324.816639999997</v>
      </c>
      <c r="L132" s="316">
        <v>0</v>
      </c>
      <c r="M132" s="316">
        <v>26584.264397865565</v>
      </c>
      <c r="N132" s="316">
        <v>44954.554065571945</v>
      </c>
      <c r="O132" s="316">
        <v>0</v>
      </c>
      <c r="P132" s="317">
        <v>-227129.31954894148</v>
      </c>
      <c r="Q132" s="317">
        <v>40539.196416336781</v>
      </c>
      <c r="R132" s="317">
        <v>192284.82127251051</v>
      </c>
      <c r="S132" s="318">
        <v>86023.996000081897</v>
      </c>
      <c r="T132" s="115">
        <v>1413767.3560045708</v>
      </c>
      <c r="U132" s="319">
        <v>1201928.2867305146</v>
      </c>
      <c r="V132" s="320">
        <v>2615695.6427350855</v>
      </c>
      <c r="W132" s="320">
        <v>548179.11327810609</v>
      </c>
      <c r="X132" s="84">
        <v>3163874.7560131913</v>
      </c>
      <c r="Y132" s="321"/>
    </row>
    <row r="133" spans="1:25" s="322" customFormat="1" x14ac:dyDescent="0.25">
      <c r="A133" s="152">
        <v>408</v>
      </c>
      <c r="B133" s="114" t="s">
        <v>131</v>
      </c>
      <c r="C133" s="115">
        <v>14203</v>
      </c>
      <c r="D133" s="115">
        <v>23164115.18</v>
      </c>
      <c r="E133" s="115">
        <v>2039748.9294988201</v>
      </c>
      <c r="F133" s="115">
        <v>25203864.109498821</v>
      </c>
      <c r="G133" s="313">
        <v>1333.3</v>
      </c>
      <c r="H133" s="314">
        <v>18936859.899999999</v>
      </c>
      <c r="I133" s="314">
        <v>6267004.2094988227</v>
      </c>
      <c r="J133" s="315">
        <v>0.2486525154346042</v>
      </c>
      <c r="K133" s="316">
        <v>0</v>
      </c>
      <c r="L133" s="316">
        <v>0</v>
      </c>
      <c r="M133" s="316">
        <v>143022.2601466045</v>
      </c>
      <c r="N133" s="316">
        <v>243017.5526011099</v>
      </c>
      <c r="O133" s="316">
        <v>0</v>
      </c>
      <c r="P133" s="317">
        <v>-1193936.3786389986</v>
      </c>
      <c r="Q133" s="317">
        <v>223169.84755861678</v>
      </c>
      <c r="R133" s="317">
        <v>441994.01981019601</v>
      </c>
      <c r="S133" s="318">
        <v>-382837.57119115582</v>
      </c>
      <c r="T133" s="115">
        <v>5741433.9397851955</v>
      </c>
      <c r="U133" s="319">
        <v>6496186.0011025062</v>
      </c>
      <c r="V133" s="320">
        <v>12237619.940887701</v>
      </c>
      <c r="W133" s="320">
        <v>2476075.4574523903</v>
      </c>
      <c r="X133" s="84">
        <v>14713695.398340091</v>
      </c>
      <c r="Y133" s="321"/>
    </row>
    <row r="134" spans="1:25" s="322" customFormat="1" x14ac:dyDescent="0.25">
      <c r="A134" s="152">
        <v>410</v>
      </c>
      <c r="B134" s="114" t="s">
        <v>132</v>
      </c>
      <c r="C134" s="115">
        <v>18788</v>
      </c>
      <c r="D134" s="115">
        <v>37615467.68</v>
      </c>
      <c r="E134" s="115">
        <v>2377551.0314824702</v>
      </c>
      <c r="F134" s="115">
        <v>39993018.711482473</v>
      </c>
      <c r="G134" s="313">
        <v>1333.3</v>
      </c>
      <c r="H134" s="314">
        <v>25050040.399999999</v>
      </c>
      <c r="I134" s="314">
        <v>14942978.311482474</v>
      </c>
      <c r="J134" s="315">
        <v>0.37363966994549891</v>
      </c>
      <c r="K134" s="316">
        <v>0</v>
      </c>
      <c r="L134" s="316">
        <v>0</v>
      </c>
      <c r="M134" s="316">
        <v>170307.12902606622</v>
      </c>
      <c r="N134" s="316">
        <v>306048.36934007285</v>
      </c>
      <c r="O134" s="316">
        <v>0</v>
      </c>
      <c r="P134" s="317">
        <v>-1567044.9445525245</v>
      </c>
      <c r="Q134" s="317">
        <v>295213.34196516877</v>
      </c>
      <c r="R134" s="317">
        <v>-1203641.066939669</v>
      </c>
      <c r="S134" s="318">
        <v>-1353185.0091590269</v>
      </c>
      <c r="T134" s="115">
        <v>11590676.131162563</v>
      </c>
      <c r="U134" s="319">
        <v>7853224.5494835442</v>
      </c>
      <c r="V134" s="320">
        <v>19443900.680646107</v>
      </c>
      <c r="W134" s="320">
        <v>2616877.2512611006</v>
      </c>
      <c r="X134" s="84">
        <v>22060777.931907207</v>
      </c>
      <c r="Y134" s="321"/>
    </row>
    <row r="135" spans="1:25" s="322" customFormat="1" x14ac:dyDescent="0.25">
      <c r="A135" s="152">
        <v>416</v>
      </c>
      <c r="B135" s="114" t="s">
        <v>133</v>
      </c>
      <c r="C135" s="115">
        <v>2917</v>
      </c>
      <c r="D135" s="115">
        <v>4518440.16</v>
      </c>
      <c r="E135" s="115">
        <v>506129.84510079917</v>
      </c>
      <c r="F135" s="115">
        <v>5024570.0051007997</v>
      </c>
      <c r="G135" s="313">
        <v>1333.3</v>
      </c>
      <c r="H135" s="314">
        <v>3889236.1</v>
      </c>
      <c r="I135" s="314">
        <v>1135333.9051007996</v>
      </c>
      <c r="J135" s="315">
        <v>0.22595643088826331</v>
      </c>
      <c r="K135" s="316">
        <v>0</v>
      </c>
      <c r="L135" s="316">
        <v>0</v>
      </c>
      <c r="M135" s="316">
        <v>14723.068902747058</v>
      </c>
      <c r="N135" s="316">
        <v>49424.11758047538</v>
      </c>
      <c r="O135" s="316">
        <v>0</v>
      </c>
      <c r="P135" s="317">
        <v>-240717.89569351252</v>
      </c>
      <c r="Q135" s="317">
        <v>45834.432537385423</v>
      </c>
      <c r="R135" s="317">
        <v>-324747.00977366214</v>
      </c>
      <c r="S135" s="318">
        <v>-256093.19672164335</v>
      </c>
      <c r="T135" s="115">
        <v>423757.42193258932</v>
      </c>
      <c r="U135" s="319">
        <v>1233214.8035275855</v>
      </c>
      <c r="V135" s="320">
        <v>1656972.2254601747</v>
      </c>
      <c r="W135" s="320">
        <v>501226.04438732733</v>
      </c>
      <c r="X135" s="84">
        <v>2158198.269847502</v>
      </c>
      <c r="Y135" s="321"/>
    </row>
    <row r="136" spans="1:25" s="322" customFormat="1" x14ac:dyDescent="0.25">
      <c r="A136" s="152">
        <v>418</v>
      </c>
      <c r="B136" s="114" t="s">
        <v>134</v>
      </c>
      <c r="C136" s="115">
        <v>24164</v>
      </c>
      <c r="D136" s="115">
        <v>48912328.630000003</v>
      </c>
      <c r="E136" s="115">
        <v>2715893.8773888368</v>
      </c>
      <c r="F136" s="115">
        <v>51628222.507388838</v>
      </c>
      <c r="G136" s="313">
        <v>1333.3</v>
      </c>
      <c r="H136" s="314">
        <v>32217861.199999999</v>
      </c>
      <c r="I136" s="314">
        <v>19410361.307388838</v>
      </c>
      <c r="J136" s="315">
        <v>0.37596416000203958</v>
      </c>
      <c r="K136" s="316">
        <v>0</v>
      </c>
      <c r="L136" s="316">
        <v>0</v>
      </c>
      <c r="M136" s="316">
        <v>221791.24606546076</v>
      </c>
      <c r="N136" s="316">
        <v>456855.91292876704</v>
      </c>
      <c r="O136" s="316">
        <v>324436.73972330993</v>
      </c>
      <c r="P136" s="317">
        <v>-2089711.7903335746</v>
      </c>
      <c r="Q136" s="317">
        <v>379685.71403269842</v>
      </c>
      <c r="R136" s="317">
        <v>882473.44264661067</v>
      </c>
      <c r="S136" s="318">
        <v>790131.25242133194</v>
      </c>
      <c r="T136" s="115">
        <v>20376023.824873444</v>
      </c>
      <c r="U136" s="319">
        <v>3041836.5003385241</v>
      </c>
      <c r="V136" s="320">
        <v>23417860.325211968</v>
      </c>
      <c r="W136" s="320">
        <v>2691715.0868854178</v>
      </c>
      <c r="X136" s="84">
        <v>26109575.412097387</v>
      </c>
      <c r="Y136" s="321"/>
    </row>
    <row r="137" spans="1:25" s="322" customFormat="1" x14ac:dyDescent="0.25">
      <c r="A137" s="152">
        <v>420</v>
      </c>
      <c r="B137" s="114" t="s">
        <v>135</v>
      </c>
      <c r="C137" s="115">
        <v>9280</v>
      </c>
      <c r="D137" s="115">
        <v>11638307.1</v>
      </c>
      <c r="E137" s="115">
        <v>1947433.5821149535</v>
      </c>
      <c r="F137" s="115">
        <v>13585740.682114953</v>
      </c>
      <c r="G137" s="313">
        <v>1333.3</v>
      </c>
      <c r="H137" s="314">
        <v>12373024</v>
      </c>
      <c r="I137" s="314">
        <v>1212716.6821149532</v>
      </c>
      <c r="J137" s="315">
        <v>8.9263935658027302E-2</v>
      </c>
      <c r="K137" s="316">
        <v>0</v>
      </c>
      <c r="L137" s="316">
        <v>0</v>
      </c>
      <c r="M137" s="316">
        <v>93719.835666891609</v>
      </c>
      <c r="N137" s="316">
        <v>155405.18251179959</v>
      </c>
      <c r="O137" s="316">
        <v>0</v>
      </c>
      <c r="P137" s="317">
        <v>-807424.00111014617</v>
      </c>
      <c r="Q137" s="317">
        <v>145815.4041641881</v>
      </c>
      <c r="R137" s="317">
        <v>1143544.3510032834</v>
      </c>
      <c r="S137" s="318">
        <v>677049.17605923256</v>
      </c>
      <c r="T137" s="115">
        <v>2620826.6304102018</v>
      </c>
      <c r="U137" s="319">
        <v>2303474.0368871503</v>
      </c>
      <c r="V137" s="320">
        <v>4924300.6672973521</v>
      </c>
      <c r="W137" s="320">
        <v>1656933.5195961169</v>
      </c>
      <c r="X137" s="84">
        <v>6581234.1868934687</v>
      </c>
      <c r="Y137" s="321"/>
    </row>
    <row r="138" spans="1:25" s="322" customFormat="1" x14ac:dyDescent="0.25">
      <c r="A138" s="152">
        <v>421</v>
      </c>
      <c r="B138" s="114" t="s">
        <v>136</v>
      </c>
      <c r="C138" s="115">
        <v>719</v>
      </c>
      <c r="D138" s="115">
        <v>1006270.0099999999</v>
      </c>
      <c r="E138" s="115">
        <v>421285.75555765018</v>
      </c>
      <c r="F138" s="115">
        <v>1427555.76555765</v>
      </c>
      <c r="G138" s="313">
        <v>1333.3</v>
      </c>
      <c r="H138" s="314">
        <v>958642.7</v>
      </c>
      <c r="I138" s="314">
        <v>468913.06555765006</v>
      </c>
      <c r="J138" s="315">
        <v>0.32847267817553683</v>
      </c>
      <c r="K138" s="316">
        <v>207817.56273599999</v>
      </c>
      <c r="L138" s="316">
        <v>0</v>
      </c>
      <c r="M138" s="316">
        <v>9248.8211688049032</v>
      </c>
      <c r="N138" s="316">
        <v>12727.831572891919</v>
      </c>
      <c r="O138" s="316">
        <v>0</v>
      </c>
      <c r="P138" s="317">
        <v>-50159.385973135242</v>
      </c>
      <c r="Q138" s="317">
        <v>11297.551249358972</v>
      </c>
      <c r="R138" s="317">
        <v>210444.82792210605</v>
      </c>
      <c r="S138" s="318">
        <v>49813.144757970273</v>
      </c>
      <c r="T138" s="115">
        <v>920103.41899164673</v>
      </c>
      <c r="U138" s="319">
        <v>81255.564991889245</v>
      </c>
      <c r="V138" s="320">
        <v>1001358.983983536</v>
      </c>
      <c r="W138" s="320">
        <v>161838.84185241431</v>
      </c>
      <c r="X138" s="84">
        <v>1163197.8258359502</v>
      </c>
      <c r="Y138" s="321"/>
    </row>
    <row r="139" spans="1:25" s="322" customFormat="1" x14ac:dyDescent="0.25">
      <c r="A139" s="152">
        <v>422</v>
      </c>
      <c r="B139" s="114" t="s">
        <v>137</v>
      </c>
      <c r="C139" s="115">
        <v>10543</v>
      </c>
      <c r="D139" s="115">
        <v>9936386.6699999999</v>
      </c>
      <c r="E139" s="115">
        <v>4711182.496060146</v>
      </c>
      <c r="F139" s="115">
        <v>14647569.166060146</v>
      </c>
      <c r="G139" s="313">
        <v>1333.3</v>
      </c>
      <c r="H139" s="314">
        <v>14056981.9</v>
      </c>
      <c r="I139" s="314">
        <v>590587.26606014557</v>
      </c>
      <c r="J139" s="315">
        <v>4.0319814118276648E-2</v>
      </c>
      <c r="K139" s="316">
        <v>1138459.5396719999</v>
      </c>
      <c r="L139" s="316">
        <v>0</v>
      </c>
      <c r="M139" s="316">
        <v>137066.56607863947</v>
      </c>
      <c r="N139" s="316">
        <v>164957.34828870749</v>
      </c>
      <c r="O139" s="316">
        <v>0</v>
      </c>
      <c r="P139" s="317">
        <v>-911554.62067422108</v>
      </c>
      <c r="Q139" s="317">
        <v>165660.7549679995</v>
      </c>
      <c r="R139" s="317">
        <v>2035914.6490245794</v>
      </c>
      <c r="S139" s="318">
        <v>1686417.9384784063</v>
      </c>
      <c r="T139" s="115">
        <v>5007509.441896257</v>
      </c>
      <c r="U139" s="319">
        <v>2348589.23582118</v>
      </c>
      <c r="V139" s="320">
        <v>7356098.677717437</v>
      </c>
      <c r="W139" s="320">
        <v>1987324.9683087613</v>
      </c>
      <c r="X139" s="84">
        <v>9343423.6460261978</v>
      </c>
      <c r="Y139" s="321"/>
    </row>
    <row r="140" spans="1:25" s="322" customFormat="1" x14ac:dyDescent="0.25">
      <c r="A140" s="152">
        <v>423</v>
      </c>
      <c r="B140" s="114" t="s">
        <v>138</v>
      </c>
      <c r="C140" s="115">
        <v>20291</v>
      </c>
      <c r="D140" s="115">
        <v>35837642.200000003</v>
      </c>
      <c r="E140" s="115">
        <v>2563911.8086251528</v>
      </c>
      <c r="F140" s="115">
        <v>38401554.008625157</v>
      </c>
      <c r="G140" s="313">
        <v>1333.3</v>
      </c>
      <c r="H140" s="314">
        <v>27053990.300000001</v>
      </c>
      <c r="I140" s="314">
        <v>11347563.708625156</v>
      </c>
      <c r="J140" s="315">
        <v>0.29549751309742422</v>
      </c>
      <c r="K140" s="316">
        <v>0</v>
      </c>
      <c r="L140" s="316">
        <v>0</v>
      </c>
      <c r="M140" s="316">
        <v>181158.91103132445</v>
      </c>
      <c r="N140" s="316">
        <v>428816.79127893137</v>
      </c>
      <c r="O140" s="316">
        <v>153981.51694531617</v>
      </c>
      <c r="P140" s="317">
        <v>-1420147.4395978961</v>
      </c>
      <c r="Q140" s="317">
        <v>318829.78080770915</v>
      </c>
      <c r="R140" s="317">
        <v>682033.04186193272</v>
      </c>
      <c r="S140" s="318">
        <v>-286975.05515880603</v>
      </c>
      <c r="T140" s="115">
        <v>11405261.255793668</v>
      </c>
      <c r="U140" s="319">
        <v>3007148.6646558773</v>
      </c>
      <c r="V140" s="320">
        <v>14412409.920449546</v>
      </c>
      <c r="W140" s="320">
        <v>2375437.2761015869</v>
      </c>
      <c r="X140" s="84">
        <v>16787847.196551133</v>
      </c>
      <c r="Y140" s="321"/>
    </row>
    <row r="141" spans="1:25" s="322" customFormat="1" x14ac:dyDescent="0.25">
      <c r="A141" s="152">
        <v>425</v>
      </c>
      <c r="B141" s="114" t="s">
        <v>139</v>
      </c>
      <c r="C141" s="115">
        <v>10218</v>
      </c>
      <c r="D141" s="115">
        <v>28809722.200000003</v>
      </c>
      <c r="E141" s="115">
        <v>1114836.0978290979</v>
      </c>
      <c r="F141" s="115">
        <v>29924558.297829099</v>
      </c>
      <c r="G141" s="313">
        <v>1333.3</v>
      </c>
      <c r="H141" s="314">
        <v>13623659.4</v>
      </c>
      <c r="I141" s="314">
        <v>16300898.897829099</v>
      </c>
      <c r="J141" s="315">
        <v>0.54473314979595411</v>
      </c>
      <c r="K141" s="316">
        <v>0</v>
      </c>
      <c r="L141" s="316">
        <v>0</v>
      </c>
      <c r="M141" s="316">
        <v>85452.417090849034</v>
      </c>
      <c r="N141" s="316">
        <v>153485.06176745339</v>
      </c>
      <c r="O141" s="316">
        <v>18900.410528339391</v>
      </c>
      <c r="P141" s="317">
        <v>-649977.45517871482</v>
      </c>
      <c r="Q141" s="317">
        <v>160554.07324888729</v>
      </c>
      <c r="R141" s="317">
        <v>-1776669.9584317359</v>
      </c>
      <c r="S141" s="317">
        <v>-2308219.9726729626</v>
      </c>
      <c r="T141" s="115">
        <v>11984423.474181216</v>
      </c>
      <c r="U141" s="319">
        <v>5577305.3340704218</v>
      </c>
      <c r="V141" s="320">
        <v>17561728.808251638</v>
      </c>
      <c r="W141" s="320">
        <v>1149258.5149168395</v>
      </c>
      <c r="X141" s="84">
        <v>18710987.323168479</v>
      </c>
      <c r="Y141" s="321"/>
    </row>
    <row r="142" spans="1:25" s="322" customFormat="1" x14ac:dyDescent="0.25">
      <c r="A142" s="152">
        <v>426</v>
      </c>
      <c r="B142" s="114" t="s">
        <v>140</v>
      </c>
      <c r="C142" s="115">
        <v>11979</v>
      </c>
      <c r="D142" s="115">
        <v>19753384.289999999</v>
      </c>
      <c r="E142" s="115">
        <v>2045031.7698077941</v>
      </c>
      <c r="F142" s="115">
        <v>21798416.059807792</v>
      </c>
      <c r="G142" s="313">
        <v>1333.3</v>
      </c>
      <c r="H142" s="314">
        <v>15971600.699999999</v>
      </c>
      <c r="I142" s="314">
        <v>5826815.3598077931</v>
      </c>
      <c r="J142" s="315">
        <v>0.26730453000901072</v>
      </c>
      <c r="K142" s="316">
        <v>0</v>
      </c>
      <c r="L142" s="316">
        <v>0</v>
      </c>
      <c r="M142" s="316">
        <v>104012.6247311906</v>
      </c>
      <c r="N142" s="316">
        <v>229795.43071958504</v>
      </c>
      <c r="O142" s="316">
        <v>0</v>
      </c>
      <c r="P142" s="317">
        <v>-1028976.9616789806</v>
      </c>
      <c r="Q142" s="317">
        <v>188224.43173306136</v>
      </c>
      <c r="R142" s="317">
        <v>-200184.33034729151</v>
      </c>
      <c r="S142" s="318">
        <v>-253066.21103606222</v>
      </c>
      <c r="T142" s="115">
        <v>4866620.3439292964</v>
      </c>
      <c r="U142" s="319">
        <v>6244138.5366944773</v>
      </c>
      <c r="V142" s="320">
        <v>11110758.880623773</v>
      </c>
      <c r="W142" s="320">
        <v>2053540.2610497479</v>
      </c>
      <c r="X142" s="84">
        <v>13164299.14167352</v>
      </c>
      <c r="Y142" s="321"/>
    </row>
    <row r="143" spans="1:25" s="322" customFormat="1" x14ac:dyDescent="0.25">
      <c r="A143" s="152">
        <v>430</v>
      </c>
      <c r="B143" s="114" t="s">
        <v>141</v>
      </c>
      <c r="C143" s="115">
        <v>15628</v>
      </c>
      <c r="D143" s="115">
        <v>20239713.489999998</v>
      </c>
      <c r="E143" s="115">
        <v>2994336.080726421</v>
      </c>
      <c r="F143" s="115">
        <v>23234049.570726421</v>
      </c>
      <c r="G143" s="313">
        <v>1333.3</v>
      </c>
      <c r="H143" s="314">
        <v>20836812.399999999</v>
      </c>
      <c r="I143" s="314">
        <v>2397237.1707264222</v>
      </c>
      <c r="J143" s="315">
        <v>0.10317775915167214</v>
      </c>
      <c r="K143" s="316">
        <v>0</v>
      </c>
      <c r="L143" s="316">
        <v>0</v>
      </c>
      <c r="M143" s="316">
        <v>196908.8283086888</v>
      </c>
      <c r="N143" s="316">
        <v>211899.62037157861</v>
      </c>
      <c r="O143" s="316">
        <v>0</v>
      </c>
      <c r="P143" s="317">
        <v>-1268753.0819654488</v>
      </c>
      <c r="Q143" s="317">
        <v>245560.68278857024</v>
      </c>
      <c r="R143" s="317">
        <v>940080.21199927235</v>
      </c>
      <c r="S143" s="318">
        <v>521323.28624814219</v>
      </c>
      <c r="T143" s="115">
        <v>3244256.7184772259</v>
      </c>
      <c r="U143" s="319">
        <v>5978376.1900533978</v>
      </c>
      <c r="V143" s="320">
        <v>9222632.9085306227</v>
      </c>
      <c r="W143" s="320">
        <v>2968843.116450124</v>
      </c>
      <c r="X143" s="84">
        <v>12191476.024980746</v>
      </c>
      <c r="Y143" s="321"/>
    </row>
    <row r="144" spans="1:25" s="322" customFormat="1" x14ac:dyDescent="0.25">
      <c r="A144" s="152">
        <v>433</v>
      </c>
      <c r="B144" s="114" t="s">
        <v>142</v>
      </c>
      <c r="C144" s="115">
        <v>7799</v>
      </c>
      <c r="D144" s="115">
        <v>11685724.360000001</v>
      </c>
      <c r="E144" s="115">
        <v>1334349.0525266009</v>
      </c>
      <c r="F144" s="115">
        <v>13020073.412526602</v>
      </c>
      <c r="G144" s="313">
        <v>1333.3</v>
      </c>
      <c r="H144" s="314">
        <v>10398406.699999999</v>
      </c>
      <c r="I144" s="314">
        <v>2621666.7125266027</v>
      </c>
      <c r="J144" s="315">
        <v>0.20135575503009831</v>
      </c>
      <c r="K144" s="316">
        <v>0</v>
      </c>
      <c r="L144" s="316">
        <v>0</v>
      </c>
      <c r="M144" s="316">
        <v>59185.183959240901</v>
      </c>
      <c r="N144" s="316">
        <v>97532.628073765154</v>
      </c>
      <c r="O144" s="316">
        <v>0</v>
      </c>
      <c r="P144" s="317">
        <v>-612390.50642139325</v>
      </c>
      <c r="Q144" s="317">
        <v>122544.64839186455</v>
      </c>
      <c r="R144" s="317">
        <v>925598.68032818905</v>
      </c>
      <c r="S144" s="318">
        <v>750149.57498666854</v>
      </c>
      <c r="T144" s="115">
        <v>3964286.9218449374</v>
      </c>
      <c r="U144" s="319">
        <v>2398068.7761908011</v>
      </c>
      <c r="V144" s="320">
        <v>6362355.6980357384</v>
      </c>
      <c r="W144" s="320">
        <v>1409300.2884130573</v>
      </c>
      <c r="X144" s="84">
        <v>7771655.9864487955</v>
      </c>
      <c r="Y144" s="321"/>
    </row>
    <row r="145" spans="1:25" s="322" customFormat="1" x14ac:dyDescent="0.25">
      <c r="A145" s="152">
        <v>434</v>
      </c>
      <c r="B145" s="114" t="s">
        <v>143</v>
      </c>
      <c r="C145" s="115">
        <v>14643</v>
      </c>
      <c r="D145" s="115">
        <v>18620549.399999999</v>
      </c>
      <c r="E145" s="115">
        <v>5421882.0320058633</v>
      </c>
      <c r="F145" s="115">
        <v>24042431.43200586</v>
      </c>
      <c r="G145" s="313">
        <v>1333.3</v>
      </c>
      <c r="H145" s="314">
        <v>19523511.899999999</v>
      </c>
      <c r="I145" s="314">
        <v>4518919.5320058614</v>
      </c>
      <c r="J145" s="315">
        <v>0.18795601205251511</v>
      </c>
      <c r="K145" s="316">
        <v>0</v>
      </c>
      <c r="L145" s="316">
        <v>0</v>
      </c>
      <c r="M145" s="316">
        <v>152106.80173762221</v>
      </c>
      <c r="N145" s="316">
        <v>270921.17234356451</v>
      </c>
      <c r="O145" s="316">
        <v>0</v>
      </c>
      <c r="P145" s="317">
        <v>-1263691.8557713761</v>
      </c>
      <c r="Q145" s="317">
        <v>230083.50896295329</v>
      </c>
      <c r="R145" s="317">
        <v>2752029.3800959741</v>
      </c>
      <c r="S145" s="318">
        <v>1770547.5324185644</v>
      </c>
      <c r="T145" s="115">
        <v>8430916.0717931632</v>
      </c>
      <c r="U145" s="319">
        <v>1721957.0575787968</v>
      </c>
      <c r="V145" s="320">
        <v>10152873.12937196</v>
      </c>
      <c r="W145" s="320">
        <v>2503273.0452013826</v>
      </c>
      <c r="X145" s="84">
        <v>12656146.174573343</v>
      </c>
      <c r="Y145" s="321"/>
    </row>
    <row r="146" spans="1:25" s="322" customFormat="1" x14ac:dyDescent="0.25">
      <c r="A146" s="152">
        <v>435</v>
      </c>
      <c r="B146" s="114" t="s">
        <v>144</v>
      </c>
      <c r="C146" s="115">
        <v>703</v>
      </c>
      <c r="D146" s="115">
        <v>527693.89</v>
      </c>
      <c r="E146" s="115">
        <v>332751.91341447667</v>
      </c>
      <c r="F146" s="115">
        <v>860445.80341447669</v>
      </c>
      <c r="G146" s="313">
        <v>1333.3</v>
      </c>
      <c r="H146" s="314">
        <v>937309.9</v>
      </c>
      <c r="I146" s="314">
        <v>-76864.096585523337</v>
      </c>
      <c r="J146" s="315">
        <v>-8.9330549676117033E-2</v>
      </c>
      <c r="K146" s="316">
        <v>192204.33926400001</v>
      </c>
      <c r="L146" s="316">
        <v>0</v>
      </c>
      <c r="M146" s="316">
        <v>6302.3367871491237</v>
      </c>
      <c r="N146" s="316">
        <v>7655.4584636202262</v>
      </c>
      <c r="O146" s="316">
        <v>0</v>
      </c>
      <c r="P146" s="317">
        <v>-45633.018441048785</v>
      </c>
      <c r="Q146" s="317">
        <v>11046.145380110371</v>
      </c>
      <c r="R146" s="317">
        <v>181017.85611917317</v>
      </c>
      <c r="S146" s="318">
        <v>274976.91671843064</v>
      </c>
      <c r="T146" s="115">
        <v>550705.93770591146</v>
      </c>
      <c r="U146" s="319">
        <v>1126.8331733726504</v>
      </c>
      <c r="V146" s="320">
        <v>551832.77087928413</v>
      </c>
      <c r="W146" s="320">
        <v>142368.87117015765</v>
      </c>
      <c r="X146" s="84">
        <v>694201.64204944181</v>
      </c>
      <c r="Y146" s="321"/>
    </row>
    <row r="147" spans="1:25" s="322" customFormat="1" x14ac:dyDescent="0.25">
      <c r="A147" s="152">
        <v>436</v>
      </c>
      <c r="B147" s="114" t="s">
        <v>145</v>
      </c>
      <c r="C147" s="115">
        <v>2018</v>
      </c>
      <c r="D147" s="115">
        <v>4839851.9200000009</v>
      </c>
      <c r="E147" s="115">
        <v>349779.27647555125</v>
      </c>
      <c r="F147" s="115">
        <v>5189631.1964755524</v>
      </c>
      <c r="G147" s="313">
        <v>1333.3</v>
      </c>
      <c r="H147" s="314">
        <v>2690599.4</v>
      </c>
      <c r="I147" s="314">
        <v>2499031.7964755525</v>
      </c>
      <c r="J147" s="315">
        <v>0.4815432353213705</v>
      </c>
      <c r="K147" s="316">
        <v>7322.9183999999996</v>
      </c>
      <c r="L147" s="316">
        <v>0</v>
      </c>
      <c r="M147" s="316">
        <v>16506.907875699071</v>
      </c>
      <c r="N147" s="316">
        <v>17178.355725297202</v>
      </c>
      <c r="O147" s="316">
        <v>0</v>
      </c>
      <c r="P147" s="317">
        <v>-146911.96498440462</v>
      </c>
      <c r="Q147" s="317">
        <v>31708.565258979699</v>
      </c>
      <c r="R147" s="317">
        <v>244748.79053621643</v>
      </c>
      <c r="S147" s="318">
        <v>6453.6596851415507</v>
      </c>
      <c r="T147" s="115">
        <v>2676039.0289724814</v>
      </c>
      <c r="U147" s="319">
        <v>1448685.3670480491</v>
      </c>
      <c r="V147" s="320">
        <v>4124724.3960205307</v>
      </c>
      <c r="W147" s="320">
        <v>310927.53175347287</v>
      </c>
      <c r="X147" s="84">
        <v>4435651.9277740037</v>
      </c>
      <c r="Y147" s="321"/>
    </row>
    <row r="148" spans="1:25" s="322" customFormat="1" x14ac:dyDescent="0.25">
      <c r="A148" s="152">
        <v>440</v>
      </c>
      <c r="B148" s="114" t="s">
        <v>146</v>
      </c>
      <c r="C148" s="115">
        <v>5622</v>
      </c>
      <c r="D148" s="115">
        <v>14777584.989999998</v>
      </c>
      <c r="E148" s="115">
        <v>2602587.4846119201</v>
      </c>
      <c r="F148" s="115">
        <v>17380172.474611919</v>
      </c>
      <c r="G148" s="313">
        <v>1333.3</v>
      </c>
      <c r="H148" s="314">
        <v>7495812.5999999996</v>
      </c>
      <c r="I148" s="314">
        <v>9884359.8746119197</v>
      </c>
      <c r="J148" s="315">
        <v>0.56871471724751266</v>
      </c>
      <c r="K148" s="316">
        <v>0</v>
      </c>
      <c r="L148" s="316">
        <v>0</v>
      </c>
      <c r="M148" s="316">
        <v>34288.665857660846</v>
      </c>
      <c r="N148" s="316">
        <v>99994.78189029645</v>
      </c>
      <c r="O148" s="316">
        <v>96227.514024923716</v>
      </c>
      <c r="P148" s="317">
        <v>-307030.43658687948</v>
      </c>
      <c r="Q148" s="317">
        <v>88337.737307226897</v>
      </c>
      <c r="R148" s="317">
        <v>-1442256.3873326301</v>
      </c>
      <c r="S148" s="318">
        <v>-1459792.5278839981</v>
      </c>
      <c r="T148" s="115">
        <v>6994129.2218885226</v>
      </c>
      <c r="U148" s="319">
        <v>3244910.6717826747</v>
      </c>
      <c r="V148" s="320">
        <v>10239039.893671198</v>
      </c>
      <c r="W148" s="320">
        <v>741963.83884445217</v>
      </c>
      <c r="X148" s="84">
        <v>10981003.73251565</v>
      </c>
      <c r="Y148" s="321"/>
    </row>
    <row r="149" spans="1:25" s="322" customFormat="1" x14ac:dyDescent="0.25">
      <c r="A149" s="152">
        <v>441</v>
      </c>
      <c r="B149" s="114" t="s">
        <v>147</v>
      </c>
      <c r="C149" s="115">
        <v>4473</v>
      </c>
      <c r="D149" s="115">
        <v>5027711.5199999996</v>
      </c>
      <c r="E149" s="115">
        <v>1247326.8513186481</v>
      </c>
      <c r="F149" s="115">
        <v>6275038.3713186476</v>
      </c>
      <c r="G149" s="313">
        <v>1333.3</v>
      </c>
      <c r="H149" s="314">
        <v>5963850.8999999994</v>
      </c>
      <c r="I149" s="314">
        <v>311187.4713186482</v>
      </c>
      <c r="J149" s="315">
        <v>4.9591325646866878E-2</v>
      </c>
      <c r="K149" s="316">
        <v>174562.08134399998</v>
      </c>
      <c r="L149" s="316">
        <v>0</v>
      </c>
      <c r="M149" s="316">
        <v>42663.389358884</v>
      </c>
      <c r="N149" s="316">
        <v>81823.291703602197</v>
      </c>
      <c r="O149" s="316">
        <v>0</v>
      </c>
      <c r="P149" s="317">
        <v>-379227.77818892064</v>
      </c>
      <c r="Q149" s="317">
        <v>70283.653321811798</v>
      </c>
      <c r="R149" s="317">
        <v>-697332.71486114571</v>
      </c>
      <c r="S149" s="318">
        <v>-206117.57267791688</v>
      </c>
      <c r="T149" s="115">
        <v>-602158.17868103716</v>
      </c>
      <c r="U149" s="319">
        <v>730367.86912425864</v>
      </c>
      <c r="V149" s="320">
        <v>128209.69044322148</v>
      </c>
      <c r="W149" s="320">
        <v>867619.4905997155</v>
      </c>
      <c r="X149" s="84">
        <v>995829.18104293698</v>
      </c>
      <c r="Y149" s="321"/>
    </row>
    <row r="150" spans="1:25" s="322" customFormat="1" x14ac:dyDescent="0.25">
      <c r="A150" s="152">
        <v>444</v>
      </c>
      <c r="B150" s="114" t="s">
        <v>148</v>
      </c>
      <c r="C150" s="115">
        <v>45988</v>
      </c>
      <c r="D150" s="115">
        <v>68025124.479999989</v>
      </c>
      <c r="E150" s="115">
        <v>10242999.574691266</v>
      </c>
      <c r="F150" s="115">
        <v>78268124.054691255</v>
      </c>
      <c r="G150" s="313">
        <v>1333.3</v>
      </c>
      <c r="H150" s="314">
        <v>61315800.399999999</v>
      </c>
      <c r="I150" s="314">
        <v>16952323.654691257</v>
      </c>
      <c r="J150" s="315">
        <v>0.21659294712168542</v>
      </c>
      <c r="K150" s="316">
        <v>0</v>
      </c>
      <c r="L150" s="316">
        <v>0</v>
      </c>
      <c r="M150" s="316">
        <v>468936.93135528808</v>
      </c>
      <c r="N150" s="316">
        <v>815106.40261990635</v>
      </c>
      <c r="O150" s="316">
        <v>0</v>
      </c>
      <c r="P150" s="317">
        <v>-4889889.4041495044</v>
      </c>
      <c r="Q150" s="317">
        <v>722603.31968778907</v>
      </c>
      <c r="R150" s="317">
        <v>1171327.8780792272</v>
      </c>
      <c r="S150" s="318">
        <v>3578678.4287187983</v>
      </c>
      <c r="T150" s="115">
        <v>18819087.21100276</v>
      </c>
      <c r="U150" s="319">
        <v>5985403.8693991983</v>
      </c>
      <c r="V150" s="320">
        <v>24804491.080401957</v>
      </c>
      <c r="W150" s="320">
        <v>6792359.6021953076</v>
      </c>
      <c r="X150" s="84">
        <v>31596850.682597265</v>
      </c>
      <c r="Y150" s="321"/>
    </row>
    <row r="151" spans="1:25" s="322" customFormat="1" x14ac:dyDescent="0.25">
      <c r="A151" s="152">
        <v>445</v>
      </c>
      <c r="B151" s="114" t="s">
        <v>149</v>
      </c>
      <c r="C151" s="115">
        <v>15086</v>
      </c>
      <c r="D151" s="115">
        <v>21026763.039999999</v>
      </c>
      <c r="E151" s="115">
        <v>10867263.019301018</v>
      </c>
      <c r="F151" s="115">
        <v>31894026.059301019</v>
      </c>
      <c r="G151" s="313">
        <v>1333.3</v>
      </c>
      <c r="H151" s="314">
        <v>20114163.800000001</v>
      </c>
      <c r="I151" s="314">
        <v>11779862.259301018</v>
      </c>
      <c r="J151" s="315">
        <v>0.36934384631775719</v>
      </c>
      <c r="K151" s="316">
        <v>0</v>
      </c>
      <c r="L151" s="316">
        <v>0</v>
      </c>
      <c r="M151" s="316">
        <v>153400.86288079451</v>
      </c>
      <c r="N151" s="316">
        <v>289658.92767269921</v>
      </c>
      <c r="O151" s="316">
        <v>0</v>
      </c>
      <c r="P151" s="317">
        <v>-1083087.2818160199</v>
      </c>
      <c r="Q151" s="317">
        <v>237044.30896777392</v>
      </c>
      <c r="R151" s="317">
        <v>-3595387.0761203538</v>
      </c>
      <c r="S151" s="318">
        <v>-352873.74417103775</v>
      </c>
      <c r="T151" s="115">
        <v>7428618.256714873</v>
      </c>
      <c r="U151" s="319">
        <v>260940.14627840091</v>
      </c>
      <c r="V151" s="320">
        <v>7689558.4029932739</v>
      </c>
      <c r="W151" s="320">
        <v>2077241.7311711833</v>
      </c>
      <c r="X151" s="84">
        <v>9766800.1341644563</v>
      </c>
      <c r="Y151" s="321"/>
    </row>
    <row r="152" spans="1:25" s="322" customFormat="1" x14ac:dyDescent="0.25">
      <c r="A152" s="152">
        <v>475</v>
      </c>
      <c r="B152" s="114" t="s">
        <v>150</v>
      </c>
      <c r="C152" s="115">
        <v>5487</v>
      </c>
      <c r="D152" s="115">
        <v>7741077.9500000002</v>
      </c>
      <c r="E152" s="115">
        <v>4600867.5864835018</v>
      </c>
      <c r="F152" s="115">
        <v>12341945.536483502</v>
      </c>
      <c r="G152" s="313">
        <v>1333.3</v>
      </c>
      <c r="H152" s="314">
        <v>7315817.0999999996</v>
      </c>
      <c r="I152" s="314">
        <v>5026128.4364835024</v>
      </c>
      <c r="J152" s="315">
        <v>0.4072395572988049</v>
      </c>
      <c r="K152" s="316">
        <v>27477.491328</v>
      </c>
      <c r="L152" s="316">
        <v>0</v>
      </c>
      <c r="M152" s="316">
        <v>52722.964398447126</v>
      </c>
      <c r="N152" s="316">
        <v>75000.561172173679</v>
      </c>
      <c r="O152" s="316">
        <v>3356.5012215953875</v>
      </c>
      <c r="P152" s="317">
        <v>-322495.98053490004</v>
      </c>
      <c r="Q152" s="317">
        <v>86216.500285441827</v>
      </c>
      <c r="R152" s="317">
        <v>-1075341.3521216339</v>
      </c>
      <c r="S152" s="318">
        <v>-845857.59370972891</v>
      </c>
      <c r="T152" s="115">
        <v>3027207.528522898</v>
      </c>
      <c r="U152" s="319">
        <v>1839959.3371377883</v>
      </c>
      <c r="V152" s="320">
        <v>4867166.865660686</v>
      </c>
      <c r="W152" s="320">
        <v>1092302.0901408978</v>
      </c>
      <c r="X152" s="84">
        <v>5959468.9558015838</v>
      </c>
      <c r="Y152" s="321"/>
    </row>
    <row r="153" spans="1:25" s="322" customFormat="1" x14ac:dyDescent="0.25">
      <c r="A153" s="152">
        <v>480</v>
      </c>
      <c r="B153" s="114" t="s">
        <v>151</v>
      </c>
      <c r="C153" s="115">
        <v>1990</v>
      </c>
      <c r="D153" s="115">
        <v>2832754.75</v>
      </c>
      <c r="E153" s="115">
        <v>389810.72374647699</v>
      </c>
      <c r="F153" s="115">
        <v>3222565.4737464772</v>
      </c>
      <c r="G153" s="313">
        <v>1333.3</v>
      </c>
      <c r="H153" s="314">
        <v>2653267</v>
      </c>
      <c r="I153" s="314">
        <v>569298.47374647716</v>
      </c>
      <c r="J153" s="315">
        <v>0.17666001773569071</v>
      </c>
      <c r="K153" s="316">
        <v>0</v>
      </c>
      <c r="L153" s="316">
        <v>0</v>
      </c>
      <c r="M153" s="316">
        <v>15195.461259050027</v>
      </c>
      <c r="N153" s="316">
        <v>21321.402828197355</v>
      </c>
      <c r="O153" s="316">
        <v>0</v>
      </c>
      <c r="P153" s="317">
        <v>-139698.13680325332</v>
      </c>
      <c r="Q153" s="317">
        <v>31268.60498779465</v>
      </c>
      <c r="R153" s="317">
        <v>257660.50735958465</v>
      </c>
      <c r="S153" s="318">
        <v>72308.580864122079</v>
      </c>
      <c r="T153" s="115">
        <v>827354.89424197271</v>
      </c>
      <c r="U153" s="319">
        <v>902189.08122629905</v>
      </c>
      <c r="V153" s="320">
        <v>1729543.9754682719</v>
      </c>
      <c r="W153" s="320">
        <v>393434.68439251935</v>
      </c>
      <c r="X153" s="84">
        <v>2122978.6598607912</v>
      </c>
      <c r="Y153" s="321"/>
    </row>
    <row r="154" spans="1:25" s="322" customFormat="1" x14ac:dyDescent="0.25">
      <c r="A154" s="152">
        <v>481</v>
      </c>
      <c r="B154" s="114" t="s">
        <v>152</v>
      </c>
      <c r="C154" s="115">
        <v>9612</v>
      </c>
      <c r="D154" s="115">
        <v>17560330.650000002</v>
      </c>
      <c r="E154" s="115">
        <v>1015797.742397778</v>
      </c>
      <c r="F154" s="115">
        <v>18576128.39239778</v>
      </c>
      <c r="G154" s="313">
        <v>1333.3</v>
      </c>
      <c r="H154" s="314">
        <v>12815679.6</v>
      </c>
      <c r="I154" s="314">
        <v>5760448.7923977803</v>
      </c>
      <c r="J154" s="315">
        <v>0.31009953585135774</v>
      </c>
      <c r="K154" s="316">
        <v>0</v>
      </c>
      <c r="L154" s="316">
        <v>0</v>
      </c>
      <c r="M154" s="316">
        <v>62945.470357893828</v>
      </c>
      <c r="N154" s="316">
        <v>184423.04248423688</v>
      </c>
      <c r="O154" s="316">
        <v>19269.384514529425</v>
      </c>
      <c r="P154" s="317">
        <v>-562446.64490094024</v>
      </c>
      <c r="Q154" s="317">
        <v>151032.07595109657</v>
      </c>
      <c r="R154" s="317">
        <v>407115.68446518679</v>
      </c>
      <c r="S154" s="318">
        <v>182330.87402769257</v>
      </c>
      <c r="T154" s="115">
        <v>6205118.6792974761</v>
      </c>
      <c r="U154" s="319">
        <v>1081626.9094580193</v>
      </c>
      <c r="V154" s="320">
        <v>7286745.5887554958</v>
      </c>
      <c r="W154" s="320">
        <v>1226281.1846537383</v>
      </c>
      <c r="X154" s="84">
        <v>8513026.7734092344</v>
      </c>
      <c r="Y154" s="321"/>
    </row>
    <row r="155" spans="1:25" s="322" customFormat="1" x14ac:dyDescent="0.25">
      <c r="A155" s="152">
        <v>483</v>
      </c>
      <c r="B155" s="114" t="s">
        <v>153</v>
      </c>
      <c r="C155" s="115">
        <v>1076</v>
      </c>
      <c r="D155" s="115">
        <v>2396139.3499999996</v>
      </c>
      <c r="E155" s="115">
        <v>272653.38632515445</v>
      </c>
      <c r="F155" s="115">
        <v>2668792.7363251541</v>
      </c>
      <c r="G155" s="313">
        <v>1333.3</v>
      </c>
      <c r="H155" s="314">
        <v>1434630.8</v>
      </c>
      <c r="I155" s="314">
        <v>1234161.936325154</v>
      </c>
      <c r="J155" s="315">
        <v>0.46244203213193591</v>
      </c>
      <c r="K155" s="316">
        <v>28425.406463999996</v>
      </c>
      <c r="L155" s="316">
        <v>0</v>
      </c>
      <c r="M155" s="316">
        <v>8972.7931568615622</v>
      </c>
      <c r="N155" s="316">
        <v>14726.629867810672</v>
      </c>
      <c r="O155" s="316">
        <v>0</v>
      </c>
      <c r="P155" s="317">
        <v>-80170.72153281435</v>
      </c>
      <c r="Q155" s="317">
        <v>16907.044706968365</v>
      </c>
      <c r="R155" s="317">
        <v>-35920.452803307897</v>
      </c>
      <c r="S155" s="318">
        <v>-169596.44241376835</v>
      </c>
      <c r="T155" s="115">
        <v>1017506.1937709041</v>
      </c>
      <c r="U155" s="319">
        <v>880179.69198841031</v>
      </c>
      <c r="V155" s="320">
        <v>1897685.8857593145</v>
      </c>
      <c r="W155" s="320">
        <v>223998.96008818748</v>
      </c>
      <c r="X155" s="84">
        <v>2121684.8458475019</v>
      </c>
      <c r="Y155" s="321"/>
    </row>
    <row r="156" spans="1:25" s="322" customFormat="1" x14ac:dyDescent="0.25">
      <c r="A156" s="152">
        <v>484</v>
      </c>
      <c r="B156" s="114" t="s">
        <v>154</v>
      </c>
      <c r="C156" s="115">
        <v>3055</v>
      </c>
      <c r="D156" s="115">
        <v>4081828.8299999996</v>
      </c>
      <c r="E156" s="115">
        <v>733886.54513164773</v>
      </c>
      <c r="F156" s="115">
        <v>4815715.3751316471</v>
      </c>
      <c r="G156" s="313">
        <v>1333.3</v>
      </c>
      <c r="H156" s="314">
        <v>4073231.5</v>
      </c>
      <c r="I156" s="314">
        <v>742483.8751316471</v>
      </c>
      <c r="J156" s="315">
        <v>0.15417935182918693</v>
      </c>
      <c r="K156" s="316">
        <v>162973.20311999999</v>
      </c>
      <c r="L156" s="316">
        <v>0</v>
      </c>
      <c r="M156" s="316">
        <v>35095.594630471212</v>
      </c>
      <c r="N156" s="316">
        <v>43997.363156385021</v>
      </c>
      <c r="O156" s="316">
        <v>0</v>
      </c>
      <c r="P156" s="317">
        <v>-194938.77565775823</v>
      </c>
      <c r="Q156" s="317">
        <v>48002.808159654604</v>
      </c>
      <c r="R156" s="317">
        <v>-218105.52122042701</v>
      </c>
      <c r="S156" s="318">
        <v>227664.40924612511</v>
      </c>
      <c r="T156" s="115">
        <v>847172.95656609768</v>
      </c>
      <c r="U156" s="319">
        <v>-9852.0113335249243</v>
      </c>
      <c r="V156" s="320">
        <v>837320.94523257273</v>
      </c>
      <c r="W156" s="320">
        <v>567884.41845139652</v>
      </c>
      <c r="X156" s="84">
        <v>1405205.3636839692</v>
      </c>
      <c r="Y156" s="321"/>
    </row>
    <row r="157" spans="1:25" s="322" customFormat="1" x14ac:dyDescent="0.25">
      <c r="A157" s="152">
        <v>489</v>
      </c>
      <c r="B157" s="114" t="s">
        <v>155</v>
      </c>
      <c r="C157" s="115">
        <v>1835</v>
      </c>
      <c r="D157" s="115">
        <v>1745118.25</v>
      </c>
      <c r="E157" s="115">
        <v>666833.21382071311</v>
      </c>
      <c r="F157" s="115">
        <v>2411951.4638207131</v>
      </c>
      <c r="G157" s="313">
        <v>1333.3</v>
      </c>
      <c r="H157" s="314">
        <v>2446605.5</v>
      </c>
      <c r="I157" s="314">
        <v>-34654.036179286893</v>
      </c>
      <c r="J157" s="315">
        <v>-1.4367634133230976E-2</v>
      </c>
      <c r="K157" s="316">
        <v>190473.57252000002</v>
      </c>
      <c r="L157" s="316">
        <v>0</v>
      </c>
      <c r="M157" s="316">
        <v>15117.765195704113</v>
      </c>
      <c r="N157" s="316">
        <v>30877.230081509482</v>
      </c>
      <c r="O157" s="316">
        <v>0</v>
      </c>
      <c r="P157" s="317">
        <v>-122981.50133616575</v>
      </c>
      <c r="Q157" s="317">
        <v>28833.110629448835</v>
      </c>
      <c r="R157" s="317">
        <v>687365.11781107401</v>
      </c>
      <c r="S157" s="318">
        <v>400664.69899798319</v>
      </c>
      <c r="T157" s="115">
        <v>1195695.9577202671</v>
      </c>
      <c r="U157" s="319">
        <v>751280.78922182741</v>
      </c>
      <c r="V157" s="320">
        <v>1946976.7469420945</v>
      </c>
      <c r="W157" s="320">
        <v>406497.37762876862</v>
      </c>
      <c r="X157" s="84">
        <v>2353474.1245708633</v>
      </c>
      <c r="Y157" s="321"/>
    </row>
    <row r="158" spans="1:25" s="322" customFormat="1" x14ac:dyDescent="0.25">
      <c r="A158" s="152">
        <v>491</v>
      </c>
      <c r="B158" s="114" t="s">
        <v>156</v>
      </c>
      <c r="C158" s="115">
        <v>52122</v>
      </c>
      <c r="D158" s="115">
        <v>67515500.819999993</v>
      </c>
      <c r="E158" s="115">
        <v>10095436.174109435</v>
      </c>
      <c r="F158" s="115">
        <v>77610936.994109422</v>
      </c>
      <c r="G158" s="313">
        <v>1333.3</v>
      </c>
      <c r="H158" s="314">
        <v>69494262.599999994</v>
      </c>
      <c r="I158" s="314">
        <v>8116674.3941094279</v>
      </c>
      <c r="J158" s="315">
        <v>0.1045815797163417</v>
      </c>
      <c r="K158" s="316">
        <v>0</v>
      </c>
      <c r="L158" s="316">
        <v>0</v>
      </c>
      <c r="M158" s="316">
        <v>681816.10325911734</v>
      </c>
      <c r="N158" s="316">
        <v>945038.90732236847</v>
      </c>
      <c r="O158" s="316">
        <v>0</v>
      </c>
      <c r="P158" s="317">
        <v>-5456618.6867131507</v>
      </c>
      <c r="Q158" s="317">
        <v>818986.04481097125</v>
      </c>
      <c r="R158" s="317">
        <v>-8898038.5160374753</v>
      </c>
      <c r="S158" s="318">
        <v>-3441371.5069824778</v>
      </c>
      <c r="T158" s="115">
        <v>-7233513.2602312211</v>
      </c>
      <c r="U158" s="319">
        <v>9761391.5914877076</v>
      </c>
      <c r="V158" s="320">
        <v>2527878.3312564865</v>
      </c>
      <c r="W158" s="320">
        <v>8558838.7241685335</v>
      </c>
      <c r="X158" s="84">
        <v>11086717.05542502</v>
      </c>
      <c r="Y158" s="321"/>
    </row>
    <row r="159" spans="1:25" s="322" customFormat="1" x14ac:dyDescent="0.25">
      <c r="A159" s="152">
        <v>494</v>
      </c>
      <c r="B159" s="114" t="s">
        <v>157</v>
      </c>
      <c r="C159" s="115">
        <v>8909</v>
      </c>
      <c r="D159" s="115">
        <v>18837046.82</v>
      </c>
      <c r="E159" s="115">
        <v>1520809.8570998763</v>
      </c>
      <c r="F159" s="115">
        <v>20357856.677099876</v>
      </c>
      <c r="G159" s="313">
        <v>1333.3</v>
      </c>
      <c r="H159" s="314">
        <v>11878369.699999999</v>
      </c>
      <c r="I159" s="314">
        <v>8479486.9770998769</v>
      </c>
      <c r="J159" s="315">
        <v>0.41652159712069653</v>
      </c>
      <c r="K159" s="316">
        <v>95083.119935999988</v>
      </c>
      <c r="L159" s="316">
        <v>0</v>
      </c>
      <c r="M159" s="316">
        <v>80224.477297942576</v>
      </c>
      <c r="N159" s="316">
        <v>131135.45409758441</v>
      </c>
      <c r="O159" s="316">
        <v>0</v>
      </c>
      <c r="P159" s="317">
        <v>-707992.05145989137</v>
      </c>
      <c r="Q159" s="317">
        <v>139985.93057098621</v>
      </c>
      <c r="R159" s="317">
        <v>-1034998.5650999871</v>
      </c>
      <c r="S159" s="318">
        <v>-1604283.4289201191</v>
      </c>
      <c r="T159" s="115">
        <v>5578641.9135223925</v>
      </c>
      <c r="U159" s="319">
        <v>4842794.5964950034</v>
      </c>
      <c r="V159" s="320">
        <v>10421436.510017395</v>
      </c>
      <c r="W159" s="320">
        <v>1308588.5530612459</v>
      </c>
      <c r="X159" s="84">
        <v>11730025.063078642</v>
      </c>
      <c r="Y159" s="321"/>
    </row>
    <row r="160" spans="1:25" s="322" customFormat="1" x14ac:dyDescent="0.25">
      <c r="A160" s="152">
        <v>495</v>
      </c>
      <c r="B160" s="114" t="s">
        <v>158</v>
      </c>
      <c r="C160" s="115">
        <v>1488</v>
      </c>
      <c r="D160" s="115">
        <v>1801535.27</v>
      </c>
      <c r="E160" s="115">
        <v>725195.64401599846</v>
      </c>
      <c r="F160" s="115">
        <v>2526730.9140159986</v>
      </c>
      <c r="G160" s="313">
        <v>1333.3</v>
      </c>
      <c r="H160" s="314">
        <v>1983950.4</v>
      </c>
      <c r="I160" s="314">
        <v>542780.51401599869</v>
      </c>
      <c r="J160" s="315">
        <v>0.21481532164946709</v>
      </c>
      <c r="K160" s="316">
        <v>84077.118719999999</v>
      </c>
      <c r="L160" s="316">
        <v>0</v>
      </c>
      <c r="M160" s="316">
        <v>21328.015453615099</v>
      </c>
      <c r="N160" s="316">
        <v>19235.830536762616</v>
      </c>
      <c r="O160" s="316">
        <v>0</v>
      </c>
      <c r="P160" s="317">
        <v>-133306.08548404067</v>
      </c>
      <c r="Q160" s="317">
        <v>23380.74584011982</v>
      </c>
      <c r="R160" s="317">
        <v>283408.27406115044</v>
      </c>
      <c r="S160" s="318">
        <v>224918.62696863536</v>
      </c>
      <c r="T160" s="115">
        <v>1065823.0401122414</v>
      </c>
      <c r="U160" s="319">
        <v>60621.830158674013</v>
      </c>
      <c r="V160" s="320">
        <v>1126444.8702709153</v>
      </c>
      <c r="W160" s="320">
        <v>318999.22537172388</v>
      </c>
      <c r="X160" s="84">
        <v>1445444.0956426393</v>
      </c>
      <c r="Y160" s="321"/>
    </row>
    <row r="161" spans="1:25" s="322" customFormat="1" x14ac:dyDescent="0.25">
      <c r="A161" s="152">
        <v>498</v>
      </c>
      <c r="B161" s="114" t="s">
        <v>159</v>
      </c>
      <c r="C161" s="115">
        <v>2321</v>
      </c>
      <c r="D161" s="115">
        <v>3241285.5100000002</v>
      </c>
      <c r="E161" s="115">
        <v>1822691.8626496522</v>
      </c>
      <c r="F161" s="115">
        <v>5063977.3726496529</v>
      </c>
      <c r="G161" s="313">
        <v>1333.3</v>
      </c>
      <c r="H161" s="314">
        <v>3094589.3</v>
      </c>
      <c r="I161" s="314">
        <v>1969388.0726496531</v>
      </c>
      <c r="J161" s="315">
        <v>0.38890143610953759</v>
      </c>
      <c r="K161" s="316">
        <v>772380.30038399994</v>
      </c>
      <c r="L161" s="316">
        <v>0</v>
      </c>
      <c r="M161" s="316">
        <v>31162.315590634902</v>
      </c>
      <c r="N161" s="316">
        <v>49403.560856931748</v>
      </c>
      <c r="O161" s="316">
        <v>7343.3012177372875</v>
      </c>
      <c r="P161" s="317">
        <v>-129215.75512329196</v>
      </c>
      <c r="Q161" s="317">
        <v>36469.563907875068</v>
      </c>
      <c r="R161" s="317">
        <v>-306629.42781047744</v>
      </c>
      <c r="S161" s="318">
        <v>371675.13995040877</v>
      </c>
      <c r="T161" s="115">
        <v>2801977.0716234711</v>
      </c>
      <c r="U161" s="319">
        <v>24257.819500420323</v>
      </c>
      <c r="V161" s="320">
        <v>2826234.8911238913</v>
      </c>
      <c r="W161" s="320">
        <v>439528.89818308549</v>
      </c>
      <c r="X161" s="84">
        <v>3265763.7893069768</v>
      </c>
      <c r="Y161" s="321"/>
    </row>
    <row r="162" spans="1:25" s="322" customFormat="1" x14ac:dyDescent="0.25">
      <c r="A162" s="152">
        <v>499</v>
      </c>
      <c r="B162" s="114" t="s">
        <v>160</v>
      </c>
      <c r="C162" s="115">
        <v>19536</v>
      </c>
      <c r="D162" s="115">
        <v>34703446.200000003</v>
      </c>
      <c r="E162" s="115">
        <v>6917120.4751776764</v>
      </c>
      <c r="F162" s="115">
        <v>41620566.675177678</v>
      </c>
      <c r="G162" s="313">
        <v>1333.3</v>
      </c>
      <c r="H162" s="314">
        <v>26047348.800000001</v>
      </c>
      <c r="I162" s="314">
        <v>15573217.875177678</v>
      </c>
      <c r="J162" s="315">
        <v>0.37417121195674341</v>
      </c>
      <c r="K162" s="316">
        <v>0</v>
      </c>
      <c r="L162" s="316">
        <v>0</v>
      </c>
      <c r="M162" s="316">
        <v>146772.2202994407</v>
      </c>
      <c r="N162" s="316">
        <v>367569.71259427833</v>
      </c>
      <c r="O162" s="316">
        <v>30459.777880694914</v>
      </c>
      <c r="P162" s="317">
        <v>-1158965.1766775663</v>
      </c>
      <c r="Q162" s="317">
        <v>306966.56635254086</v>
      </c>
      <c r="R162" s="317">
        <v>2760043.699478507</v>
      </c>
      <c r="S162" s="318">
        <v>1103093.5689282147</v>
      </c>
      <c r="T162" s="115">
        <v>19129158.244033787</v>
      </c>
      <c r="U162" s="319">
        <v>4380947.2949338881</v>
      </c>
      <c r="V162" s="320">
        <v>23510105.538967676</v>
      </c>
      <c r="W162" s="320">
        <v>2785268.5131835104</v>
      </c>
      <c r="X162" s="84">
        <v>26295374.052151188</v>
      </c>
      <c r="Y162" s="321"/>
    </row>
    <row r="163" spans="1:25" s="322" customFormat="1" x14ac:dyDescent="0.25">
      <c r="A163" s="152">
        <v>500</v>
      </c>
      <c r="B163" s="114" t="s">
        <v>161</v>
      </c>
      <c r="C163" s="115">
        <v>10426</v>
      </c>
      <c r="D163" s="115">
        <v>20411849.170000002</v>
      </c>
      <c r="E163" s="115">
        <v>1078118.8535813498</v>
      </c>
      <c r="F163" s="115">
        <v>21489968.023581352</v>
      </c>
      <c r="G163" s="313">
        <v>1333.3</v>
      </c>
      <c r="H163" s="314">
        <v>13900985.799999999</v>
      </c>
      <c r="I163" s="314">
        <v>7588982.2235813532</v>
      </c>
      <c r="J163" s="315">
        <v>0.35314069407892174</v>
      </c>
      <c r="K163" s="316">
        <v>0</v>
      </c>
      <c r="L163" s="316">
        <v>0</v>
      </c>
      <c r="M163" s="316">
        <v>82469.557139936893</v>
      </c>
      <c r="N163" s="316">
        <v>210530.27844241995</v>
      </c>
      <c r="O163" s="316">
        <v>86031.91651901172</v>
      </c>
      <c r="P163" s="317">
        <v>-747683.87809583882</v>
      </c>
      <c r="Q163" s="317">
        <v>163822.3495491191</v>
      </c>
      <c r="R163" s="317">
        <v>2302703.4720751704</v>
      </c>
      <c r="S163" s="318">
        <v>1216849.8994772814</v>
      </c>
      <c r="T163" s="115">
        <v>10903705.818688452</v>
      </c>
      <c r="U163" s="319">
        <v>1620851.0189331735</v>
      </c>
      <c r="V163" s="320">
        <v>12524556.837621626</v>
      </c>
      <c r="W163" s="320">
        <v>1001681.5999984578</v>
      </c>
      <c r="X163" s="84">
        <v>13526238.437620083</v>
      </c>
      <c r="Y163" s="321"/>
    </row>
    <row r="164" spans="1:25" s="322" customFormat="1" x14ac:dyDescent="0.25">
      <c r="A164" s="152">
        <v>503</v>
      </c>
      <c r="B164" s="114" t="s">
        <v>162</v>
      </c>
      <c r="C164" s="115">
        <v>7594</v>
      </c>
      <c r="D164" s="115">
        <v>10620278.48</v>
      </c>
      <c r="E164" s="115">
        <v>1276146.1017857017</v>
      </c>
      <c r="F164" s="115">
        <v>11896424.581785701</v>
      </c>
      <c r="G164" s="313">
        <v>1333.3</v>
      </c>
      <c r="H164" s="314">
        <v>10125080.199999999</v>
      </c>
      <c r="I164" s="314">
        <v>1771344.381785702</v>
      </c>
      <c r="J164" s="315">
        <v>0.14889720601412967</v>
      </c>
      <c r="K164" s="316">
        <v>0</v>
      </c>
      <c r="L164" s="316">
        <v>0</v>
      </c>
      <c r="M164" s="316">
        <v>57697.53235185489</v>
      </c>
      <c r="N164" s="316">
        <v>138899.53706251486</v>
      </c>
      <c r="O164" s="316">
        <v>0</v>
      </c>
      <c r="P164" s="317">
        <v>-537284.47491653566</v>
      </c>
      <c r="Q164" s="317">
        <v>119323.51069211686</v>
      </c>
      <c r="R164" s="317">
        <v>-709676.63181609509</v>
      </c>
      <c r="S164" s="318">
        <v>-894876.0892662257</v>
      </c>
      <c r="T164" s="115">
        <v>-54572.234106667922</v>
      </c>
      <c r="U164" s="319">
        <v>3037032.2982142814</v>
      </c>
      <c r="V164" s="320">
        <v>2982460.0641076136</v>
      </c>
      <c r="W164" s="320">
        <v>1388487.7720409078</v>
      </c>
      <c r="X164" s="84">
        <v>4370947.8361485209</v>
      </c>
      <c r="Y164" s="321"/>
    </row>
    <row r="165" spans="1:25" s="322" customFormat="1" x14ac:dyDescent="0.25">
      <c r="A165" s="152">
        <v>504</v>
      </c>
      <c r="B165" s="114" t="s">
        <v>163</v>
      </c>
      <c r="C165" s="115">
        <v>1816</v>
      </c>
      <c r="D165" s="115">
        <v>2424346.91</v>
      </c>
      <c r="E165" s="115">
        <v>538956.54947569827</v>
      </c>
      <c r="F165" s="115">
        <v>2963303.4594756984</v>
      </c>
      <c r="G165" s="313">
        <v>1333.3</v>
      </c>
      <c r="H165" s="314">
        <v>2421272.7999999998</v>
      </c>
      <c r="I165" s="314">
        <v>542030.6594756986</v>
      </c>
      <c r="J165" s="315">
        <v>0.18291432750245595</v>
      </c>
      <c r="K165" s="316">
        <v>0</v>
      </c>
      <c r="L165" s="316">
        <v>0</v>
      </c>
      <c r="M165" s="316">
        <v>14196.422581309223</v>
      </c>
      <c r="N165" s="316">
        <v>32445.569753678134</v>
      </c>
      <c r="O165" s="316">
        <v>0</v>
      </c>
      <c r="P165" s="317">
        <v>-146460.14989181311</v>
      </c>
      <c r="Q165" s="317">
        <v>28534.566159716123</v>
      </c>
      <c r="R165" s="317">
        <v>-141250.1993991879</v>
      </c>
      <c r="S165" s="318">
        <v>32976.786553983286</v>
      </c>
      <c r="T165" s="115">
        <v>362473.65523338434</v>
      </c>
      <c r="U165" s="319">
        <v>726185.50603969302</v>
      </c>
      <c r="V165" s="320">
        <v>1088659.1612730774</v>
      </c>
      <c r="W165" s="320">
        <v>379710.69621190929</v>
      </c>
      <c r="X165" s="84">
        <v>1468369.8574849865</v>
      </c>
      <c r="Y165" s="321"/>
    </row>
    <row r="166" spans="1:25" s="322" customFormat="1" x14ac:dyDescent="0.25">
      <c r="A166" s="152">
        <v>505</v>
      </c>
      <c r="B166" s="114" t="s">
        <v>164</v>
      </c>
      <c r="C166" s="115">
        <v>20837</v>
      </c>
      <c r="D166" s="115">
        <v>36969020.659999996</v>
      </c>
      <c r="E166" s="115">
        <v>3399959.2006189507</v>
      </c>
      <c r="F166" s="115">
        <v>40368979.860618949</v>
      </c>
      <c r="G166" s="313">
        <v>1333.3</v>
      </c>
      <c r="H166" s="314">
        <v>27781972.099999998</v>
      </c>
      <c r="I166" s="314">
        <v>12587007.760618951</v>
      </c>
      <c r="J166" s="315">
        <v>0.31179900517867493</v>
      </c>
      <c r="K166" s="316">
        <v>0</v>
      </c>
      <c r="L166" s="316">
        <v>0</v>
      </c>
      <c r="M166" s="316">
        <v>178329.49284598898</v>
      </c>
      <c r="N166" s="316">
        <v>351701.80536523514</v>
      </c>
      <c r="O166" s="316">
        <v>50024.569862009506</v>
      </c>
      <c r="P166" s="317">
        <v>-1762561.9141303464</v>
      </c>
      <c r="Q166" s="317">
        <v>327409.00609581766</v>
      </c>
      <c r="R166" s="317">
        <v>-2355276.1845408077</v>
      </c>
      <c r="S166" s="318">
        <v>-1345832.9120401235</v>
      </c>
      <c r="T166" s="115">
        <v>8030801.6240767241</v>
      </c>
      <c r="U166" s="319">
        <v>3781866.4582214472</v>
      </c>
      <c r="V166" s="320">
        <v>11812668.082298171</v>
      </c>
      <c r="W166" s="320">
        <v>3016089.1845610105</v>
      </c>
      <c r="X166" s="84">
        <v>14828757.266859181</v>
      </c>
      <c r="Y166" s="321"/>
    </row>
    <row r="167" spans="1:25" s="322" customFormat="1" x14ac:dyDescent="0.25">
      <c r="A167" s="152">
        <v>507</v>
      </c>
      <c r="B167" s="114" t="s">
        <v>165</v>
      </c>
      <c r="C167" s="115">
        <v>5635</v>
      </c>
      <c r="D167" s="115">
        <v>5866479.2599999998</v>
      </c>
      <c r="E167" s="115">
        <v>1502231.0070811382</v>
      </c>
      <c r="F167" s="115">
        <v>7368710.2670811377</v>
      </c>
      <c r="G167" s="313">
        <v>1333.3</v>
      </c>
      <c r="H167" s="314">
        <v>7513145.5</v>
      </c>
      <c r="I167" s="314">
        <v>-144435.23291886225</v>
      </c>
      <c r="J167" s="315">
        <v>-1.9601155111785298E-2</v>
      </c>
      <c r="K167" s="316">
        <v>229543.39295999997</v>
      </c>
      <c r="L167" s="316">
        <v>0</v>
      </c>
      <c r="M167" s="316">
        <v>68926.94151758957</v>
      </c>
      <c r="N167" s="316">
        <v>93544.369258917533</v>
      </c>
      <c r="O167" s="316">
        <v>0</v>
      </c>
      <c r="P167" s="317">
        <v>-467096.34520669974</v>
      </c>
      <c r="Q167" s="317">
        <v>88542.004575991377</v>
      </c>
      <c r="R167" s="317">
        <v>158252.58510120588</v>
      </c>
      <c r="S167" s="318">
        <v>488550.39193206059</v>
      </c>
      <c r="T167" s="115">
        <v>515828.10722020292</v>
      </c>
      <c r="U167" s="319">
        <v>483423.13692121301</v>
      </c>
      <c r="V167" s="320">
        <v>999251.24414141593</v>
      </c>
      <c r="W167" s="320">
        <v>1081173.119823928</v>
      </c>
      <c r="X167" s="84">
        <v>2080424.3639653439</v>
      </c>
      <c r="Y167" s="321"/>
    </row>
    <row r="168" spans="1:25" s="322" customFormat="1" x14ac:dyDescent="0.25">
      <c r="A168" s="152">
        <v>508</v>
      </c>
      <c r="B168" s="114" t="s">
        <v>166</v>
      </c>
      <c r="C168" s="115">
        <v>9563</v>
      </c>
      <c r="D168" s="115">
        <v>10684290.190000001</v>
      </c>
      <c r="E168" s="115">
        <v>1640460.3696329861</v>
      </c>
      <c r="F168" s="115">
        <v>12324750.559632987</v>
      </c>
      <c r="G168" s="313">
        <v>1333.3</v>
      </c>
      <c r="H168" s="314">
        <v>12750347.9</v>
      </c>
      <c r="I168" s="314">
        <v>-425597.34036701359</v>
      </c>
      <c r="J168" s="315">
        <v>-3.4531923247271563E-2</v>
      </c>
      <c r="K168" s="316">
        <v>319819.46371199994</v>
      </c>
      <c r="L168" s="316">
        <v>0</v>
      </c>
      <c r="M168" s="316">
        <v>128224.82961070786</v>
      </c>
      <c r="N168" s="316">
        <v>165517.31179685681</v>
      </c>
      <c r="O168" s="316">
        <v>0</v>
      </c>
      <c r="P168" s="317">
        <v>-958143.05318392534</v>
      </c>
      <c r="Q168" s="317">
        <v>150262.14547652274</v>
      </c>
      <c r="R168" s="317">
        <v>-380014.52889886691</v>
      </c>
      <c r="S168" s="318">
        <v>-287271.51896962296</v>
      </c>
      <c r="T168" s="115">
        <v>-1287202.6908233415</v>
      </c>
      <c r="U168" s="319">
        <v>713970.86173865141</v>
      </c>
      <c r="V168" s="320">
        <v>-573231.82908469008</v>
      </c>
      <c r="W168" s="320">
        <v>1625536.1056506336</v>
      </c>
      <c r="X168" s="84">
        <v>1052304.2765659434</v>
      </c>
      <c r="Y168" s="321"/>
    </row>
    <row r="169" spans="1:25" s="322" customFormat="1" x14ac:dyDescent="0.25">
      <c r="A169" s="152">
        <v>529</v>
      </c>
      <c r="B169" s="114" t="s">
        <v>167</v>
      </c>
      <c r="C169" s="115">
        <v>19579</v>
      </c>
      <c r="D169" s="115">
        <v>27365368.970000003</v>
      </c>
      <c r="E169" s="115">
        <v>3802114.9158182531</v>
      </c>
      <c r="F169" s="115">
        <v>31167483.885818254</v>
      </c>
      <c r="G169" s="313">
        <v>1333.3</v>
      </c>
      <c r="H169" s="314">
        <v>26104680.699999999</v>
      </c>
      <c r="I169" s="314">
        <v>5062803.1858182549</v>
      </c>
      <c r="J169" s="315">
        <v>0.16243862367478173</v>
      </c>
      <c r="K169" s="316">
        <v>0</v>
      </c>
      <c r="L169" s="316">
        <v>0</v>
      </c>
      <c r="M169" s="316">
        <v>168618.49566576403</v>
      </c>
      <c r="N169" s="316">
        <v>366795.42111779877</v>
      </c>
      <c r="O169" s="316">
        <v>111406.63298559951</v>
      </c>
      <c r="P169" s="317">
        <v>-1541189.8944200487</v>
      </c>
      <c r="Q169" s="317">
        <v>307642.21962614643</v>
      </c>
      <c r="R169" s="317">
        <v>3343010.2268073051</v>
      </c>
      <c r="S169" s="318">
        <v>674989.07294340711</v>
      </c>
      <c r="T169" s="115">
        <v>8494075.3605442271</v>
      </c>
      <c r="U169" s="319">
        <v>-694911.0654141102</v>
      </c>
      <c r="V169" s="320">
        <v>7799164.2951301169</v>
      </c>
      <c r="W169" s="320">
        <v>2198663.5343960617</v>
      </c>
      <c r="X169" s="84">
        <v>9997827.8295261785</v>
      </c>
      <c r="Y169" s="321"/>
    </row>
    <row r="170" spans="1:25" s="322" customFormat="1" x14ac:dyDescent="0.25">
      <c r="A170" s="152">
        <v>531</v>
      </c>
      <c r="B170" s="114" t="s">
        <v>168</v>
      </c>
      <c r="C170" s="115">
        <v>5169</v>
      </c>
      <c r="D170" s="115">
        <v>7218418.6099999994</v>
      </c>
      <c r="E170" s="115">
        <v>664324.66750973708</v>
      </c>
      <c r="F170" s="115">
        <v>7882743.2775097368</v>
      </c>
      <c r="G170" s="313">
        <v>1333.3</v>
      </c>
      <c r="H170" s="314">
        <v>6891827.7000000002</v>
      </c>
      <c r="I170" s="314">
        <v>990915.57750973664</v>
      </c>
      <c r="J170" s="315">
        <v>0.12570694523782336</v>
      </c>
      <c r="K170" s="316">
        <v>0</v>
      </c>
      <c r="L170" s="316">
        <v>0</v>
      </c>
      <c r="M170" s="316">
        <v>48285.959727896574</v>
      </c>
      <c r="N170" s="316">
        <v>82543.995876514149</v>
      </c>
      <c r="O170" s="316">
        <v>0</v>
      </c>
      <c r="P170" s="317">
        <v>-385241.58083468158</v>
      </c>
      <c r="Q170" s="317">
        <v>81219.808634125904</v>
      </c>
      <c r="R170" s="317">
        <v>-787538.65673347574</v>
      </c>
      <c r="S170" s="318">
        <v>-830255.32399992773</v>
      </c>
      <c r="T170" s="115">
        <v>-800070.21981981187</v>
      </c>
      <c r="U170" s="319">
        <v>2288885.8760460755</v>
      </c>
      <c r="V170" s="320">
        <v>1488815.6562262636</v>
      </c>
      <c r="W170" s="320">
        <v>865812.65369527671</v>
      </c>
      <c r="X170" s="84">
        <v>2354628.3099215403</v>
      </c>
      <c r="Y170" s="321"/>
    </row>
    <row r="171" spans="1:25" s="322" customFormat="1" x14ac:dyDescent="0.25">
      <c r="A171" s="152">
        <v>535</v>
      </c>
      <c r="B171" s="114" t="s">
        <v>169</v>
      </c>
      <c r="C171" s="115">
        <v>10396</v>
      </c>
      <c r="D171" s="115">
        <v>20995323.77</v>
      </c>
      <c r="E171" s="115">
        <v>1285552.4564444176</v>
      </c>
      <c r="F171" s="115">
        <v>22280876.226444416</v>
      </c>
      <c r="G171" s="313">
        <v>1333.3</v>
      </c>
      <c r="H171" s="314">
        <v>13860986.799999999</v>
      </c>
      <c r="I171" s="314">
        <v>8419889.4264444169</v>
      </c>
      <c r="J171" s="315">
        <v>0.37789758988253502</v>
      </c>
      <c r="K171" s="316">
        <v>40481.025983999993</v>
      </c>
      <c r="L171" s="316">
        <v>0</v>
      </c>
      <c r="M171" s="316">
        <v>120871.8668322021</v>
      </c>
      <c r="N171" s="316">
        <v>177236.6672860581</v>
      </c>
      <c r="O171" s="316">
        <v>0</v>
      </c>
      <c r="P171" s="317">
        <v>-750592.11897317669</v>
      </c>
      <c r="Q171" s="317">
        <v>163350.96354427797</v>
      </c>
      <c r="R171" s="317">
        <v>574701.71898707887</v>
      </c>
      <c r="S171" s="318">
        <v>-377368.61599576473</v>
      </c>
      <c r="T171" s="115">
        <v>8368570.9341090936</v>
      </c>
      <c r="U171" s="319">
        <v>6634385.3480902072</v>
      </c>
      <c r="V171" s="320">
        <v>15002956.282199301</v>
      </c>
      <c r="W171" s="320">
        <v>1895340.8656949583</v>
      </c>
      <c r="X171" s="84">
        <v>16898297.14789426</v>
      </c>
      <c r="Y171" s="321"/>
    </row>
    <row r="172" spans="1:25" s="322" customFormat="1" x14ac:dyDescent="0.25">
      <c r="A172" s="152">
        <v>536</v>
      </c>
      <c r="B172" s="114" t="s">
        <v>170</v>
      </c>
      <c r="C172" s="115">
        <v>34884</v>
      </c>
      <c r="D172" s="115">
        <v>58481584.450000003</v>
      </c>
      <c r="E172" s="115">
        <v>4431643.6860117996</v>
      </c>
      <c r="F172" s="115">
        <v>62913228.136011802</v>
      </c>
      <c r="G172" s="313">
        <v>1333.3</v>
      </c>
      <c r="H172" s="314">
        <v>46510837.199999996</v>
      </c>
      <c r="I172" s="314">
        <v>16402390.936011806</v>
      </c>
      <c r="J172" s="315">
        <v>0.26071450189380774</v>
      </c>
      <c r="K172" s="316">
        <v>0</v>
      </c>
      <c r="L172" s="316">
        <v>0</v>
      </c>
      <c r="M172" s="316">
        <v>346969.65534874029</v>
      </c>
      <c r="N172" s="316">
        <v>636960.78446700599</v>
      </c>
      <c r="O172" s="316">
        <v>459389.08393779967</v>
      </c>
      <c r="P172" s="317">
        <v>-3344176.321831502</v>
      </c>
      <c r="Q172" s="317">
        <v>548127.64642926061</v>
      </c>
      <c r="R172" s="317">
        <v>-1932683.3145860049</v>
      </c>
      <c r="S172" s="318">
        <v>-1560017.5818199383</v>
      </c>
      <c r="T172" s="115">
        <v>11556960.887957169</v>
      </c>
      <c r="U172" s="319">
        <v>5532851.8476673188</v>
      </c>
      <c r="V172" s="320">
        <v>17089812.735624488</v>
      </c>
      <c r="W172" s="320">
        <v>4145007.254883951</v>
      </c>
      <c r="X172" s="84">
        <v>21234819.990508441</v>
      </c>
      <c r="Y172" s="321"/>
    </row>
    <row r="173" spans="1:25" s="322" customFormat="1" x14ac:dyDescent="0.25">
      <c r="A173" s="152">
        <v>538</v>
      </c>
      <c r="B173" s="114" t="s">
        <v>171</v>
      </c>
      <c r="C173" s="115">
        <v>4689</v>
      </c>
      <c r="D173" s="115">
        <v>8354331.1200000001</v>
      </c>
      <c r="E173" s="115">
        <v>558452.56068035925</v>
      </c>
      <c r="F173" s="115">
        <v>8912783.6806803588</v>
      </c>
      <c r="G173" s="313">
        <v>1333.3</v>
      </c>
      <c r="H173" s="314">
        <v>6251843.7000000002</v>
      </c>
      <c r="I173" s="314">
        <v>2660939.9806803586</v>
      </c>
      <c r="J173" s="315">
        <v>0.29855318787196633</v>
      </c>
      <c r="K173" s="316">
        <v>0</v>
      </c>
      <c r="L173" s="316">
        <v>0</v>
      </c>
      <c r="M173" s="316">
        <v>27086.278689761213</v>
      </c>
      <c r="N173" s="316">
        <v>89623.229289965922</v>
      </c>
      <c r="O173" s="316">
        <v>0</v>
      </c>
      <c r="P173" s="317">
        <v>-269335.19487208786</v>
      </c>
      <c r="Q173" s="317">
        <v>73677.632556667901</v>
      </c>
      <c r="R173" s="317">
        <v>-16138.004788234994</v>
      </c>
      <c r="S173" s="318">
        <v>-270075.92281577736</v>
      </c>
      <c r="T173" s="115">
        <v>2295777.9987406535</v>
      </c>
      <c r="U173" s="319">
        <v>1905713.5588014598</v>
      </c>
      <c r="V173" s="320">
        <v>4201491.5575421136</v>
      </c>
      <c r="W173" s="320">
        <v>769306.48798882519</v>
      </c>
      <c r="X173" s="84">
        <v>4970798.0455309385</v>
      </c>
      <c r="Y173" s="321"/>
    </row>
    <row r="174" spans="1:25" s="322" customFormat="1" x14ac:dyDescent="0.25">
      <c r="A174" s="152">
        <v>541</v>
      </c>
      <c r="B174" s="114" t="s">
        <v>172</v>
      </c>
      <c r="C174" s="115">
        <v>9423</v>
      </c>
      <c r="D174" s="115">
        <v>10416023.770000001</v>
      </c>
      <c r="E174" s="115">
        <v>3130424.774481691</v>
      </c>
      <c r="F174" s="115">
        <v>13546448.544481693</v>
      </c>
      <c r="G174" s="313">
        <v>1333.3</v>
      </c>
      <c r="H174" s="314">
        <v>12563685.9</v>
      </c>
      <c r="I174" s="314">
        <v>982762.64448169246</v>
      </c>
      <c r="J174" s="315">
        <v>7.2547623183644883E-2</v>
      </c>
      <c r="K174" s="316">
        <v>1002544.932816</v>
      </c>
      <c r="L174" s="316">
        <v>0</v>
      </c>
      <c r="M174" s="316">
        <v>117978.65927020942</v>
      </c>
      <c r="N174" s="316">
        <v>154212.37093781051</v>
      </c>
      <c r="O174" s="316">
        <v>0</v>
      </c>
      <c r="P174" s="317">
        <v>-767722.01342816895</v>
      </c>
      <c r="Q174" s="317">
        <v>148062.34412059747</v>
      </c>
      <c r="R174" s="317">
        <v>4276856.7454230506</v>
      </c>
      <c r="S174" s="318">
        <v>3060051.0401437129</v>
      </c>
      <c r="T174" s="115">
        <v>8974746.7237649038</v>
      </c>
      <c r="U174" s="319">
        <v>4049020.9846479823</v>
      </c>
      <c r="V174" s="320">
        <v>13023767.708412886</v>
      </c>
      <c r="W174" s="320">
        <v>1924874.0076779313</v>
      </c>
      <c r="X174" s="84">
        <v>14948641.716090817</v>
      </c>
      <c r="Y174" s="321"/>
    </row>
    <row r="175" spans="1:25" s="322" customFormat="1" x14ac:dyDescent="0.25">
      <c r="A175" s="152">
        <v>543</v>
      </c>
      <c r="B175" s="114" t="s">
        <v>173</v>
      </c>
      <c r="C175" s="115">
        <v>44127</v>
      </c>
      <c r="D175" s="115">
        <v>79980616.899999991</v>
      </c>
      <c r="E175" s="115">
        <v>8685999.1581052542</v>
      </c>
      <c r="F175" s="115">
        <v>88666616.058105245</v>
      </c>
      <c r="G175" s="313">
        <v>1333.3</v>
      </c>
      <c r="H175" s="314">
        <v>58834529.100000001</v>
      </c>
      <c r="I175" s="314">
        <v>29832086.958105244</v>
      </c>
      <c r="J175" s="315">
        <v>0.33645230058803194</v>
      </c>
      <c r="K175" s="316">
        <v>0</v>
      </c>
      <c r="L175" s="316">
        <v>0</v>
      </c>
      <c r="M175" s="316">
        <v>343022.12670546072</v>
      </c>
      <c r="N175" s="316">
        <v>896491.40143604425</v>
      </c>
      <c r="O175" s="316">
        <v>493129.44380887918</v>
      </c>
      <c r="P175" s="317">
        <v>-4009770.0461736978</v>
      </c>
      <c r="Q175" s="317">
        <v>693361.6745208113</v>
      </c>
      <c r="R175" s="317">
        <v>2109894.9603322246</v>
      </c>
      <c r="S175" s="318">
        <v>1757903.6391449464</v>
      </c>
      <c r="T175" s="115">
        <v>32116120.157879915</v>
      </c>
      <c r="U175" s="319">
        <v>483776.21044264978</v>
      </c>
      <c r="V175" s="320">
        <v>32599896.368322566</v>
      </c>
      <c r="W175" s="320">
        <v>4879548.6052308148</v>
      </c>
      <c r="X175" s="84">
        <v>37479444.973553382</v>
      </c>
      <c r="Y175" s="321"/>
    </row>
    <row r="176" spans="1:25" s="322" customFormat="1" x14ac:dyDescent="0.25">
      <c r="A176" s="152">
        <v>545</v>
      </c>
      <c r="B176" s="114" t="s">
        <v>174</v>
      </c>
      <c r="C176" s="115">
        <v>9562</v>
      </c>
      <c r="D176" s="115">
        <v>14029555.379999999</v>
      </c>
      <c r="E176" s="115">
        <v>6405283.518976083</v>
      </c>
      <c r="F176" s="115">
        <v>20434838.89897608</v>
      </c>
      <c r="G176" s="313">
        <v>1333.3</v>
      </c>
      <c r="H176" s="314">
        <v>12749014.6</v>
      </c>
      <c r="I176" s="314">
        <v>7685824.2989760805</v>
      </c>
      <c r="J176" s="315">
        <v>0.37611377006555169</v>
      </c>
      <c r="K176" s="316">
        <v>437655.18787199998</v>
      </c>
      <c r="L176" s="316">
        <v>0</v>
      </c>
      <c r="M176" s="316">
        <v>127888.018809268</v>
      </c>
      <c r="N176" s="316">
        <v>143132.17282218803</v>
      </c>
      <c r="O176" s="316">
        <v>30253.602256742994</v>
      </c>
      <c r="P176" s="317">
        <v>-528193.67136317003</v>
      </c>
      <c r="Q176" s="317">
        <v>150246.43260969469</v>
      </c>
      <c r="R176" s="317">
        <v>550891.42780669406</v>
      </c>
      <c r="S176" s="318">
        <v>746691.99874247506</v>
      </c>
      <c r="T176" s="115">
        <v>9344389.4685319737</v>
      </c>
      <c r="U176" s="319">
        <v>2921332.3018036489</v>
      </c>
      <c r="V176" s="320">
        <v>12265721.770335622</v>
      </c>
      <c r="W176" s="320">
        <v>2074604.3608763088</v>
      </c>
      <c r="X176" s="84">
        <v>14340326.131211931</v>
      </c>
      <c r="Y176" s="321"/>
    </row>
    <row r="177" spans="1:25" s="322" customFormat="1" x14ac:dyDescent="0.25">
      <c r="A177" s="152">
        <v>560</v>
      </c>
      <c r="B177" s="114" t="s">
        <v>175</v>
      </c>
      <c r="C177" s="115">
        <v>15808</v>
      </c>
      <c r="D177" s="115">
        <v>24187711.000000004</v>
      </c>
      <c r="E177" s="115">
        <v>2992410.6779089412</v>
      </c>
      <c r="F177" s="115">
        <v>27180121.677908946</v>
      </c>
      <c r="G177" s="313">
        <v>1333.3</v>
      </c>
      <c r="H177" s="314">
        <v>21076806.399999999</v>
      </c>
      <c r="I177" s="314">
        <v>6103315.2779089473</v>
      </c>
      <c r="J177" s="315">
        <v>0.22455069738961136</v>
      </c>
      <c r="K177" s="316">
        <v>0</v>
      </c>
      <c r="L177" s="316">
        <v>0</v>
      </c>
      <c r="M177" s="316">
        <v>146626.21314632177</v>
      </c>
      <c r="N177" s="316">
        <v>266218.84928925481</v>
      </c>
      <c r="O177" s="316">
        <v>0</v>
      </c>
      <c r="P177" s="317">
        <v>-1502535.8372014214</v>
      </c>
      <c r="Q177" s="317">
        <v>248388.99881761699</v>
      </c>
      <c r="R177" s="317">
        <v>428274.31573304441</v>
      </c>
      <c r="S177" s="318">
        <v>234720.7804247103</v>
      </c>
      <c r="T177" s="115">
        <v>5925008.5981184747</v>
      </c>
      <c r="U177" s="319">
        <v>6067922.6970609417</v>
      </c>
      <c r="V177" s="320">
        <v>11992931.295179415</v>
      </c>
      <c r="W177" s="320">
        <v>2704988.632914634</v>
      </c>
      <c r="X177" s="84">
        <v>14697919.92809405</v>
      </c>
      <c r="Y177" s="321"/>
    </row>
    <row r="178" spans="1:25" s="322" customFormat="1" x14ac:dyDescent="0.25">
      <c r="A178" s="152">
        <v>561</v>
      </c>
      <c r="B178" s="114" t="s">
        <v>176</v>
      </c>
      <c r="C178" s="115">
        <v>1337</v>
      </c>
      <c r="D178" s="115">
        <v>2043791.12</v>
      </c>
      <c r="E178" s="115">
        <v>370010.52045346115</v>
      </c>
      <c r="F178" s="115">
        <v>2413801.6404534611</v>
      </c>
      <c r="G178" s="313">
        <v>1333.3</v>
      </c>
      <c r="H178" s="314">
        <v>1782622.0999999999</v>
      </c>
      <c r="I178" s="314">
        <v>631179.54045346123</v>
      </c>
      <c r="J178" s="315">
        <v>0.26148774194009028</v>
      </c>
      <c r="K178" s="316">
        <v>0</v>
      </c>
      <c r="L178" s="316">
        <v>0</v>
      </c>
      <c r="M178" s="316">
        <v>13610.378093309486</v>
      </c>
      <c r="N178" s="316">
        <v>15466.721263573365</v>
      </c>
      <c r="O178" s="316">
        <v>0</v>
      </c>
      <c r="P178" s="317">
        <v>-76144.546899974725</v>
      </c>
      <c r="Q178" s="317">
        <v>21008.102949086155</v>
      </c>
      <c r="R178" s="317">
        <v>364167.75483977265</v>
      </c>
      <c r="S178" s="318">
        <v>318837.16988358827</v>
      </c>
      <c r="T178" s="115">
        <v>1288125.1205828164</v>
      </c>
      <c r="U178" s="319">
        <v>430201.28518737591</v>
      </c>
      <c r="V178" s="320">
        <v>1718326.4057701924</v>
      </c>
      <c r="W178" s="320">
        <v>274739.03408670292</v>
      </c>
      <c r="X178" s="84">
        <v>1993065.4398568952</v>
      </c>
      <c r="Y178" s="321"/>
    </row>
    <row r="179" spans="1:25" s="322" customFormat="1" x14ac:dyDescent="0.25">
      <c r="A179" s="152">
        <v>562</v>
      </c>
      <c r="B179" s="114" t="s">
        <v>177</v>
      </c>
      <c r="C179" s="115">
        <v>8978</v>
      </c>
      <c r="D179" s="115">
        <v>12104900.380000001</v>
      </c>
      <c r="E179" s="115">
        <v>1577694.0021228886</v>
      </c>
      <c r="F179" s="115">
        <v>13682594.382122889</v>
      </c>
      <c r="G179" s="313">
        <v>1333.3</v>
      </c>
      <c r="H179" s="314">
        <v>11970367.4</v>
      </c>
      <c r="I179" s="314">
        <v>1712226.9821228888</v>
      </c>
      <c r="J179" s="315">
        <v>0.1251390587416677</v>
      </c>
      <c r="K179" s="316">
        <v>154715.791104</v>
      </c>
      <c r="L179" s="316">
        <v>0</v>
      </c>
      <c r="M179" s="316">
        <v>84078.853269625324</v>
      </c>
      <c r="N179" s="316">
        <v>167263.41271296024</v>
      </c>
      <c r="O179" s="316">
        <v>0</v>
      </c>
      <c r="P179" s="317">
        <v>-761002.97644201433</v>
      </c>
      <c r="Q179" s="317">
        <v>141070.1183821208</v>
      </c>
      <c r="R179" s="317">
        <v>-396180.76684205449</v>
      </c>
      <c r="S179" s="318">
        <v>-355069.96669169812</v>
      </c>
      <c r="T179" s="115">
        <v>747101.44761582813</v>
      </c>
      <c r="U179" s="319">
        <v>3188649.7488921038</v>
      </c>
      <c r="V179" s="320">
        <v>3935751.1965079317</v>
      </c>
      <c r="W179" s="320">
        <v>1647613.1023614616</v>
      </c>
      <c r="X179" s="84">
        <v>5583364.2988693938</v>
      </c>
      <c r="Y179" s="321"/>
    </row>
    <row r="180" spans="1:25" s="322" customFormat="1" x14ac:dyDescent="0.25">
      <c r="A180" s="152">
        <v>563</v>
      </c>
      <c r="B180" s="114" t="s">
        <v>178</v>
      </c>
      <c r="C180" s="115">
        <v>7102</v>
      </c>
      <c r="D180" s="115">
        <v>11483807.34</v>
      </c>
      <c r="E180" s="115">
        <v>1162740.7946707979</v>
      </c>
      <c r="F180" s="115">
        <v>12646548.134670798</v>
      </c>
      <c r="G180" s="313">
        <v>1333.3</v>
      </c>
      <c r="H180" s="314">
        <v>9469096.5999999996</v>
      </c>
      <c r="I180" s="314">
        <v>3177451.5346707981</v>
      </c>
      <c r="J180" s="315">
        <v>0.25125049941175198</v>
      </c>
      <c r="K180" s="316">
        <v>201706.799616</v>
      </c>
      <c r="L180" s="316">
        <v>0</v>
      </c>
      <c r="M180" s="316">
        <v>96612.513473656742</v>
      </c>
      <c r="N180" s="316">
        <v>126358.94075526544</v>
      </c>
      <c r="O180" s="316">
        <v>0</v>
      </c>
      <c r="P180" s="317">
        <v>-533007.71830487694</v>
      </c>
      <c r="Q180" s="317">
        <v>111592.78021272241</v>
      </c>
      <c r="R180" s="317">
        <v>334342.85284304817</v>
      </c>
      <c r="S180" s="318">
        <v>-410221.65134159976</v>
      </c>
      <c r="T180" s="115">
        <v>3104836.0519250138</v>
      </c>
      <c r="U180" s="319">
        <v>3279800.9082341599</v>
      </c>
      <c r="V180" s="320">
        <v>6384636.9601591732</v>
      </c>
      <c r="W180" s="320">
        <v>1259181.6646857925</v>
      </c>
      <c r="X180" s="84">
        <v>7643818.6248449655</v>
      </c>
      <c r="Y180" s="321"/>
    </row>
    <row r="181" spans="1:25" s="322" customFormat="1" x14ac:dyDescent="0.25">
      <c r="A181" s="152">
        <v>564</v>
      </c>
      <c r="B181" s="114" t="s">
        <v>179</v>
      </c>
      <c r="C181" s="115">
        <v>209551</v>
      </c>
      <c r="D181" s="115">
        <v>333153352.07000005</v>
      </c>
      <c r="E181" s="115">
        <v>38341203.269427806</v>
      </c>
      <c r="F181" s="115">
        <v>371494555.33942783</v>
      </c>
      <c r="G181" s="313">
        <v>1333.3</v>
      </c>
      <c r="H181" s="314">
        <v>279394348.30000001</v>
      </c>
      <c r="I181" s="314">
        <v>92100207.039427817</v>
      </c>
      <c r="J181" s="315">
        <v>0.24791805348338827</v>
      </c>
      <c r="K181" s="316">
        <v>0</v>
      </c>
      <c r="L181" s="316">
        <v>0</v>
      </c>
      <c r="M181" s="316">
        <v>2774888.4727712227</v>
      </c>
      <c r="N181" s="316">
        <v>4024122.5724779982</v>
      </c>
      <c r="O181" s="316">
        <v>2011193.5108671377</v>
      </c>
      <c r="P181" s="317">
        <v>-21016585.7164656</v>
      </c>
      <c r="Q181" s="317">
        <v>3292646.9566820888</v>
      </c>
      <c r="R181" s="317">
        <v>-21811721.516549539</v>
      </c>
      <c r="S181" s="318">
        <v>-12134518.520710235</v>
      </c>
      <c r="T181" s="115">
        <v>49240232.798500881</v>
      </c>
      <c r="U181" s="319">
        <v>41525548.434289366</v>
      </c>
      <c r="V181" s="320">
        <v>90765781.232790247</v>
      </c>
      <c r="W181" s="320">
        <v>27928467.857892063</v>
      </c>
      <c r="X181" s="84">
        <v>118694249.09068231</v>
      </c>
      <c r="Y181" s="321"/>
    </row>
    <row r="182" spans="1:25" s="322" customFormat="1" x14ac:dyDescent="0.25">
      <c r="A182" s="152">
        <v>576</v>
      </c>
      <c r="B182" s="114" t="s">
        <v>180</v>
      </c>
      <c r="C182" s="115">
        <v>2813</v>
      </c>
      <c r="D182" s="115">
        <v>2715045.26</v>
      </c>
      <c r="E182" s="115">
        <v>760276.06495075731</v>
      </c>
      <c r="F182" s="115">
        <v>3475321.324950757</v>
      </c>
      <c r="G182" s="313">
        <v>1333.3</v>
      </c>
      <c r="H182" s="314">
        <v>3750572.9</v>
      </c>
      <c r="I182" s="314">
        <v>-275251.57504924294</v>
      </c>
      <c r="J182" s="315">
        <v>-7.9201762747259943E-2</v>
      </c>
      <c r="K182" s="316">
        <v>281152.98136799998</v>
      </c>
      <c r="L182" s="316">
        <v>0</v>
      </c>
      <c r="M182" s="316">
        <v>26721.147523199172</v>
      </c>
      <c r="N182" s="316">
        <v>35848.084092797741</v>
      </c>
      <c r="O182" s="316">
        <v>0</v>
      </c>
      <c r="P182" s="317">
        <v>-211089.23173495053</v>
      </c>
      <c r="Q182" s="317">
        <v>44200.294387269525</v>
      </c>
      <c r="R182" s="317">
        <v>843287.56158048229</v>
      </c>
      <c r="S182" s="318">
        <v>740806.26782373502</v>
      </c>
      <c r="T182" s="115">
        <v>1485675.5299912903</v>
      </c>
      <c r="U182" s="319">
        <v>492496.88378296106</v>
      </c>
      <c r="V182" s="320">
        <v>1978172.4137742515</v>
      </c>
      <c r="W182" s="320">
        <v>609441.69196395355</v>
      </c>
      <c r="X182" s="84">
        <v>2587614.1057382049</v>
      </c>
      <c r="Y182" s="321"/>
    </row>
    <row r="183" spans="1:25" s="322" customFormat="1" x14ac:dyDescent="0.25">
      <c r="A183" s="152">
        <v>577</v>
      </c>
      <c r="B183" s="114" t="s">
        <v>181</v>
      </c>
      <c r="C183" s="115">
        <v>11041</v>
      </c>
      <c r="D183" s="115">
        <v>18897088.199999999</v>
      </c>
      <c r="E183" s="115">
        <v>1366417.519234898</v>
      </c>
      <c r="F183" s="115">
        <v>20263505.719234899</v>
      </c>
      <c r="G183" s="313">
        <v>1333.3</v>
      </c>
      <c r="H183" s="314">
        <v>14720965.299999999</v>
      </c>
      <c r="I183" s="314">
        <v>5542540.4192348998</v>
      </c>
      <c r="J183" s="315">
        <v>0.27352327361467899</v>
      </c>
      <c r="K183" s="316">
        <v>0</v>
      </c>
      <c r="L183" s="316">
        <v>0</v>
      </c>
      <c r="M183" s="316">
        <v>90350.364225671961</v>
      </c>
      <c r="N183" s="316">
        <v>199531.56295525518</v>
      </c>
      <c r="O183" s="316">
        <v>69860.100843349035</v>
      </c>
      <c r="P183" s="317">
        <v>-935616.16011041205</v>
      </c>
      <c r="Q183" s="317">
        <v>173485.76264836217</v>
      </c>
      <c r="R183" s="317">
        <v>-448966.36443179456</v>
      </c>
      <c r="S183" s="318">
        <v>-708298.4577028089</v>
      </c>
      <c r="T183" s="115">
        <v>3982887.2276625223</v>
      </c>
      <c r="U183" s="319">
        <v>3363892.2125994349</v>
      </c>
      <c r="V183" s="320">
        <v>7346779.4402619572</v>
      </c>
      <c r="W183" s="320">
        <v>1549091.397714773</v>
      </c>
      <c r="X183" s="84">
        <v>8895870.8379767295</v>
      </c>
      <c r="Y183" s="321"/>
    </row>
    <row r="184" spans="1:25" s="322" customFormat="1" x14ac:dyDescent="0.25">
      <c r="A184" s="152">
        <v>578</v>
      </c>
      <c r="B184" s="114" t="s">
        <v>182</v>
      </c>
      <c r="C184" s="115">
        <v>3183</v>
      </c>
      <c r="D184" s="115">
        <v>3722552.5</v>
      </c>
      <c r="E184" s="115">
        <v>1054591.265374003</v>
      </c>
      <c r="F184" s="115">
        <v>4777143.765374003</v>
      </c>
      <c r="G184" s="313">
        <v>1333.3</v>
      </c>
      <c r="H184" s="314">
        <v>4243893.8999999994</v>
      </c>
      <c r="I184" s="314">
        <v>533249.86537400354</v>
      </c>
      <c r="J184" s="315">
        <v>0.11162524963957315</v>
      </c>
      <c r="K184" s="316">
        <v>185798.94177599999</v>
      </c>
      <c r="L184" s="316">
        <v>0</v>
      </c>
      <c r="M184" s="316">
        <v>33314.63436232262</v>
      </c>
      <c r="N184" s="316">
        <v>57750.121125298036</v>
      </c>
      <c r="O184" s="316">
        <v>0</v>
      </c>
      <c r="P184" s="317">
        <v>-275509.99091444991</v>
      </c>
      <c r="Q184" s="317">
        <v>50014.055113643401</v>
      </c>
      <c r="R184" s="317">
        <v>-382168.76131516322</v>
      </c>
      <c r="S184" s="318">
        <v>-314350.6664897523</v>
      </c>
      <c r="T184" s="115">
        <v>-111901.80096809781</v>
      </c>
      <c r="U184" s="319">
        <v>1607901.1795095094</v>
      </c>
      <c r="V184" s="320">
        <v>1495999.3785414116</v>
      </c>
      <c r="W184" s="320">
        <v>662713.05076691741</v>
      </c>
      <c r="X184" s="84">
        <v>2158712.4293083288</v>
      </c>
      <c r="Y184" s="321"/>
    </row>
    <row r="185" spans="1:25" s="322" customFormat="1" x14ac:dyDescent="0.25">
      <c r="A185" s="152">
        <v>580</v>
      </c>
      <c r="B185" s="114" t="s">
        <v>183</v>
      </c>
      <c r="C185" s="115">
        <v>4567</v>
      </c>
      <c r="D185" s="115">
        <v>4400121.4399999995</v>
      </c>
      <c r="E185" s="115">
        <v>1086805.703803889</v>
      </c>
      <c r="F185" s="115">
        <v>5486927.1438038889</v>
      </c>
      <c r="G185" s="313">
        <v>1333.3</v>
      </c>
      <c r="H185" s="314">
        <v>6089181.0999999996</v>
      </c>
      <c r="I185" s="314">
        <v>-602253.9561961107</v>
      </c>
      <c r="J185" s="315">
        <v>-0.10976160980672138</v>
      </c>
      <c r="K185" s="316">
        <v>555573.1386239999</v>
      </c>
      <c r="L185" s="316">
        <v>0</v>
      </c>
      <c r="M185" s="316">
        <v>48443.092991050136</v>
      </c>
      <c r="N185" s="316">
        <v>65387.501301108794</v>
      </c>
      <c r="O185" s="316">
        <v>0</v>
      </c>
      <c r="P185" s="317">
        <v>-347407.71243992861</v>
      </c>
      <c r="Q185" s="317">
        <v>71760.662803647312</v>
      </c>
      <c r="R185" s="317">
        <v>-403420.47707424039</v>
      </c>
      <c r="S185" s="318">
        <v>-25458.949048369486</v>
      </c>
      <c r="T185" s="115">
        <v>-637376.69903884304</v>
      </c>
      <c r="U185" s="319">
        <v>1665651.4678794798</v>
      </c>
      <c r="V185" s="320">
        <v>1028274.7688406367</v>
      </c>
      <c r="W185" s="320">
        <v>972960.20689920534</v>
      </c>
      <c r="X185" s="84">
        <v>2001234.975739842</v>
      </c>
      <c r="Y185" s="321"/>
    </row>
    <row r="186" spans="1:25" s="322" customFormat="1" x14ac:dyDescent="0.25">
      <c r="A186" s="152">
        <v>581</v>
      </c>
      <c r="B186" s="114" t="s">
        <v>184</v>
      </c>
      <c r="C186" s="115">
        <v>6286</v>
      </c>
      <c r="D186" s="115">
        <v>8125371.8999999994</v>
      </c>
      <c r="E186" s="115">
        <v>1437291.3000897095</v>
      </c>
      <c r="F186" s="115">
        <v>9562663.200089708</v>
      </c>
      <c r="G186" s="313">
        <v>1333.3</v>
      </c>
      <c r="H186" s="314">
        <v>8381123.7999999998</v>
      </c>
      <c r="I186" s="314">
        <v>1181539.4000897082</v>
      </c>
      <c r="J186" s="315">
        <v>0.12355756710940359</v>
      </c>
      <c r="K186" s="316">
        <v>306492.58684800001</v>
      </c>
      <c r="L186" s="316">
        <v>0</v>
      </c>
      <c r="M186" s="316">
        <v>85073.043092991022</v>
      </c>
      <c r="N186" s="316">
        <v>116213.34769482176</v>
      </c>
      <c r="O186" s="316">
        <v>0</v>
      </c>
      <c r="P186" s="317">
        <v>-511705.91916846752</v>
      </c>
      <c r="Q186" s="317">
        <v>98771.080881043803</v>
      </c>
      <c r="R186" s="317">
        <v>941744.12842739152</v>
      </c>
      <c r="S186" s="318">
        <v>547065.93433072336</v>
      </c>
      <c r="T186" s="115">
        <v>2765193.6021962119</v>
      </c>
      <c r="U186" s="319">
        <v>1998778.757962455</v>
      </c>
      <c r="V186" s="320">
        <v>4763972.360158667</v>
      </c>
      <c r="W186" s="320">
        <v>1195002.7952059824</v>
      </c>
      <c r="X186" s="84">
        <v>5958975.1553646494</v>
      </c>
      <c r="Y186" s="321"/>
    </row>
    <row r="187" spans="1:25" s="322" customFormat="1" x14ac:dyDescent="0.25">
      <c r="A187" s="152">
        <v>583</v>
      </c>
      <c r="B187" s="114" t="s">
        <v>185</v>
      </c>
      <c r="C187" s="115">
        <v>924</v>
      </c>
      <c r="D187" s="115">
        <v>865794.30999999994</v>
      </c>
      <c r="E187" s="115">
        <v>863776.71444102039</v>
      </c>
      <c r="F187" s="115">
        <v>1729571.0244410203</v>
      </c>
      <c r="G187" s="313">
        <v>1333.3</v>
      </c>
      <c r="H187" s="314">
        <v>1231969.2</v>
      </c>
      <c r="I187" s="314">
        <v>497601.82444102038</v>
      </c>
      <c r="J187" s="315">
        <v>0.28770245188505061</v>
      </c>
      <c r="K187" s="316">
        <v>312629.17593599996</v>
      </c>
      <c r="L187" s="316">
        <v>0</v>
      </c>
      <c r="M187" s="316">
        <v>13119.467466505504</v>
      </c>
      <c r="N187" s="316">
        <v>8244.2365827436479</v>
      </c>
      <c r="O187" s="316">
        <v>0</v>
      </c>
      <c r="P187" s="317">
        <v>-59980.699977992997</v>
      </c>
      <c r="Q187" s="317">
        <v>14518.688949106661</v>
      </c>
      <c r="R187" s="317">
        <v>-830585.9021620343</v>
      </c>
      <c r="S187" s="318">
        <v>133280.38066358719</v>
      </c>
      <c r="T187" s="115">
        <v>88827.171898935921</v>
      </c>
      <c r="U187" s="319">
        <v>-16770.998943321913</v>
      </c>
      <c r="V187" s="320">
        <v>72056.172955614005</v>
      </c>
      <c r="W187" s="320">
        <v>191744.82374025264</v>
      </c>
      <c r="X187" s="84">
        <v>263800.99669586663</v>
      </c>
      <c r="Y187" s="321"/>
    </row>
    <row r="188" spans="1:25" s="322" customFormat="1" x14ac:dyDescent="0.25">
      <c r="A188" s="152">
        <v>584</v>
      </c>
      <c r="B188" s="114" t="s">
        <v>186</v>
      </c>
      <c r="C188" s="115">
        <v>2676</v>
      </c>
      <c r="D188" s="115">
        <v>6247052.5700000003</v>
      </c>
      <c r="E188" s="115">
        <v>817283.27948213741</v>
      </c>
      <c r="F188" s="115">
        <v>7064335.8494821377</v>
      </c>
      <c r="G188" s="313">
        <v>1333.3</v>
      </c>
      <c r="H188" s="314">
        <v>3567910.8</v>
      </c>
      <c r="I188" s="314">
        <v>3496425.0494821379</v>
      </c>
      <c r="J188" s="315">
        <v>0.49494037712525357</v>
      </c>
      <c r="K188" s="316">
        <v>329369.70124799997</v>
      </c>
      <c r="L188" s="316">
        <v>0</v>
      </c>
      <c r="M188" s="316">
        <v>32924.644236801963</v>
      </c>
      <c r="N188" s="316">
        <v>50888.974237079725</v>
      </c>
      <c r="O188" s="316">
        <v>0</v>
      </c>
      <c r="P188" s="317">
        <v>-158904.73474146024</v>
      </c>
      <c r="Q188" s="317">
        <v>42047.631631828386</v>
      </c>
      <c r="R188" s="317">
        <v>-358138.30411396106</v>
      </c>
      <c r="S188" s="318">
        <v>-400787.21454349521</v>
      </c>
      <c r="T188" s="115">
        <v>3033825.7474369314</v>
      </c>
      <c r="U188" s="319">
        <v>1714780.8151387733</v>
      </c>
      <c r="V188" s="320">
        <v>4748606.5625757044</v>
      </c>
      <c r="W188" s="320">
        <v>510506.26975170051</v>
      </c>
      <c r="X188" s="84">
        <v>5259112.832327405</v>
      </c>
      <c r="Y188" s="321"/>
    </row>
    <row r="189" spans="1:25" s="322" customFormat="1" x14ac:dyDescent="0.25">
      <c r="A189" s="152">
        <v>588</v>
      </c>
      <c r="B189" s="114" t="s">
        <v>187</v>
      </c>
      <c r="C189" s="115">
        <v>1644</v>
      </c>
      <c r="D189" s="115">
        <v>1692385.6099999999</v>
      </c>
      <c r="E189" s="115">
        <v>490559.92634705448</v>
      </c>
      <c r="F189" s="115">
        <v>2182945.5363470544</v>
      </c>
      <c r="G189" s="313">
        <v>1333.3</v>
      </c>
      <c r="H189" s="314">
        <v>2191945.1999999997</v>
      </c>
      <c r="I189" s="314">
        <v>-8999.6636529453099</v>
      </c>
      <c r="J189" s="315">
        <v>-4.1227156166275068E-3</v>
      </c>
      <c r="K189" s="316">
        <v>179265.73190399999</v>
      </c>
      <c r="L189" s="316">
        <v>0</v>
      </c>
      <c r="M189" s="316">
        <v>20856.697814397001</v>
      </c>
      <c r="N189" s="316">
        <v>24734.521988867484</v>
      </c>
      <c r="O189" s="316">
        <v>0</v>
      </c>
      <c r="P189" s="317">
        <v>-138241.92392188366</v>
      </c>
      <c r="Q189" s="317">
        <v>25831.95306529367</v>
      </c>
      <c r="R189" s="317">
        <v>-440037.15890558279</v>
      </c>
      <c r="S189" s="318">
        <v>-238098.87565480359</v>
      </c>
      <c r="T189" s="115">
        <v>-574688.71736265719</v>
      </c>
      <c r="U189" s="319">
        <v>199981.16517767633</v>
      </c>
      <c r="V189" s="320">
        <v>-374707.55218498083</v>
      </c>
      <c r="W189" s="320">
        <v>370161.35410432197</v>
      </c>
      <c r="X189" s="84">
        <v>-4546.1980806588545</v>
      </c>
      <c r="Y189" s="321"/>
    </row>
    <row r="190" spans="1:25" s="322" customFormat="1" x14ac:dyDescent="0.25">
      <c r="A190" s="152">
        <v>592</v>
      </c>
      <c r="B190" s="114" t="s">
        <v>188</v>
      </c>
      <c r="C190" s="115">
        <v>3678</v>
      </c>
      <c r="D190" s="115">
        <v>6262239.7300000004</v>
      </c>
      <c r="E190" s="115">
        <v>756916.04851335334</v>
      </c>
      <c r="F190" s="115">
        <v>7019155.7785133533</v>
      </c>
      <c r="G190" s="313">
        <v>1333.3</v>
      </c>
      <c r="H190" s="314">
        <v>4903877.3999999994</v>
      </c>
      <c r="I190" s="314">
        <v>2115278.3785133539</v>
      </c>
      <c r="J190" s="315">
        <v>0.30135794748828992</v>
      </c>
      <c r="K190" s="316">
        <v>109146.56255999998</v>
      </c>
      <c r="L190" s="316">
        <v>0</v>
      </c>
      <c r="M190" s="316">
        <v>27433.082532568889</v>
      </c>
      <c r="N190" s="316">
        <v>46805.53970841405</v>
      </c>
      <c r="O190" s="316">
        <v>0</v>
      </c>
      <c r="P190" s="317">
        <v>-304776.53643837472</v>
      </c>
      <c r="Q190" s="317">
        <v>57791.924193521969</v>
      </c>
      <c r="R190" s="317">
        <v>700227.67995579506</v>
      </c>
      <c r="S190" s="318">
        <v>404739.96026244573</v>
      </c>
      <c r="T190" s="115">
        <v>3156646.5912877247</v>
      </c>
      <c r="U190" s="319">
        <v>1218230.8157067699</v>
      </c>
      <c r="V190" s="320">
        <v>4374877.4069944946</v>
      </c>
      <c r="W190" s="320">
        <v>674960.15148133598</v>
      </c>
      <c r="X190" s="84">
        <v>5049837.5584758306</v>
      </c>
      <c r="Y190" s="321"/>
    </row>
    <row r="191" spans="1:25" s="322" customFormat="1" x14ac:dyDescent="0.25">
      <c r="A191" s="152">
        <v>593</v>
      </c>
      <c r="B191" s="114" t="s">
        <v>189</v>
      </c>
      <c r="C191" s="115">
        <v>17253</v>
      </c>
      <c r="D191" s="115">
        <v>19201801.120000001</v>
      </c>
      <c r="E191" s="115">
        <v>3369227.206571986</v>
      </c>
      <c r="F191" s="115">
        <v>22571028.326571986</v>
      </c>
      <c r="G191" s="313">
        <v>1333.3</v>
      </c>
      <c r="H191" s="314">
        <v>23003424.899999999</v>
      </c>
      <c r="I191" s="314">
        <v>-432396.57342801243</v>
      </c>
      <c r="J191" s="315">
        <v>-1.9157149916779331E-2</v>
      </c>
      <c r="K191" s="316">
        <v>0</v>
      </c>
      <c r="L191" s="316">
        <v>0</v>
      </c>
      <c r="M191" s="316">
        <v>220510.7288790411</v>
      </c>
      <c r="N191" s="316">
        <v>351636.08053067949</v>
      </c>
      <c r="O191" s="316">
        <v>0</v>
      </c>
      <c r="P191" s="317">
        <v>-1688474.3510429799</v>
      </c>
      <c r="Q191" s="317">
        <v>271094.09138413123</v>
      </c>
      <c r="R191" s="317">
        <v>-1045970.4923668059</v>
      </c>
      <c r="S191" s="318">
        <v>-1306405.8758758213</v>
      </c>
      <c r="T191" s="115">
        <v>-3630006.3919197675</v>
      </c>
      <c r="U191" s="319">
        <v>5335069.9790926017</v>
      </c>
      <c r="V191" s="320">
        <v>1705063.5871728342</v>
      </c>
      <c r="W191" s="320">
        <v>3222417.474099562</v>
      </c>
      <c r="X191" s="84">
        <v>4927481.0612723958</v>
      </c>
      <c r="Y191" s="321"/>
    </row>
    <row r="192" spans="1:25" s="322" customFormat="1" x14ac:dyDescent="0.25">
      <c r="A192" s="152">
        <v>595</v>
      </c>
      <c r="B192" s="114" t="s">
        <v>190</v>
      </c>
      <c r="C192" s="115">
        <v>4269</v>
      </c>
      <c r="D192" s="115">
        <v>5352432.03</v>
      </c>
      <c r="E192" s="115">
        <v>1337021.8074765198</v>
      </c>
      <c r="F192" s="115">
        <v>6689453.8374765199</v>
      </c>
      <c r="G192" s="313">
        <v>1333.3</v>
      </c>
      <c r="H192" s="314">
        <v>5691857.7000000002</v>
      </c>
      <c r="I192" s="314">
        <v>997596.13747651968</v>
      </c>
      <c r="J192" s="315">
        <v>0.14912968408387214</v>
      </c>
      <c r="K192" s="316">
        <v>503998.07169599994</v>
      </c>
      <c r="L192" s="316">
        <v>0</v>
      </c>
      <c r="M192" s="316">
        <v>49002.665873928097</v>
      </c>
      <c r="N192" s="316">
        <v>78548.22880151977</v>
      </c>
      <c r="O192" s="316">
        <v>0</v>
      </c>
      <c r="P192" s="317">
        <v>-356461.07215481828</v>
      </c>
      <c r="Q192" s="317">
        <v>67078.228488892142</v>
      </c>
      <c r="R192" s="317">
        <v>550834.59223135433</v>
      </c>
      <c r="S192" s="318">
        <v>87729.402139128491</v>
      </c>
      <c r="T192" s="115">
        <v>1978326.2545525241</v>
      </c>
      <c r="U192" s="319">
        <v>1866719.3469847667</v>
      </c>
      <c r="V192" s="320">
        <v>3845045.601537291</v>
      </c>
      <c r="W192" s="320">
        <v>915166.41684054595</v>
      </c>
      <c r="X192" s="84">
        <v>4760212.0183778368</v>
      </c>
      <c r="Y192" s="321"/>
    </row>
    <row r="193" spans="1:25" s="322" customFormat="1" x14ac:dyDescent="0.25">
      <c r="A193" s="152">
        <v>598</v>
      </c>
      <c r="B193" s="114" t="s">
        <v>191</v>
      </c>
      <c r="C193" s="115">
        <v>19097</v>
      </c>
      <c r="D193" s="115">
        <v>27546011.030000001</v>
      </c>
      <c r="E193" s="115">
        <v>8165131.7964833854</v>
      </c>
      <c r="F193" s="115">
        <v>35711142.826483384</v>
      </c>
      <c r="G193" s="313">
        <v>1333.3</v>
      </c>
      <c r="H193" s="314">
        <v>25462030.099999998</v>
      </c>
      <c r="I193" s="314">
        <v>10249112.726483386</v>
      </c>
      <c r="J193" s="315">
        <v>0.2870004126242256</v>
      </c>
      <c r="K193" s="316">
        <v>0</v>
      </c>
      <c r="L193" s="316">
        <v>0</v>
      </c>
      <c r="M193" s="316">
        <v>337062.78843247436</v>
      </c>
      <c r="N193" s="316">
        <v>304611.20733559376</v>
      </c>
      <c r="O193" s="316">
        <v>0</v>
      </c>
      <c r="P193" s="317">
        <v>-1842508.657515944</v>
      </c>
      <c r="Q193" s="317">
        <v>300068.61781503237</v>
      </c>
      <c r="R193" s="317">
        <v>-3544871.6600922244</v>
      </c>
      <c r="S193" s="318">
        <v>-1489738.2939557391</v>
      </c>
      <c r="T193" s="115">
        <v>4313736.7285025781</v>
      </c>
      <c r="U193" s="319">
        <v>551768.72680174024</v>
      </c>
      <c r="V193" s="320">
        <v>4865505.4553043181</v>
      </c>
      <c r="W193" s="320">
        <v>2923880.375971437</v>
      </c>
      <c r="X193" s="84">
        <v>7789385.8312757555</v>
      </c>
      <c r="Y193" s="321"/>
    </row>
    <row r="194" spans="1:25" s="322" customFormat="1" x14ac:dyDescent="0.25">
      <c r="A194" s="152">
        <v>599</v>
      </c>
      <c r="B194" s="114" t="s">
        <v>192</v>
      </c>
      <c r="C194" s="115">
        <v>11172</v>
      </c>
      <c r="D194" s="115">
        <v>23879913.120000001</v>
      </c>
      <c r="E194" s="115">
        <v>4387637.9821039131</v>
      </c>
      <c r="F194" s="115">
        <v>28267551.102103915</v>
      </c>
      <c r="G194" s="313">
        <v>1333.3</v>
      </c>
      <c r="H194" s="314">
        <v>14895627.6</v>
      </c>
      <c r="I194" s="314">
        <v>13371923.502103915</v>
      </c>
      <c r="J194" s="315">
        <v>0.47304853023184812</v>
      </c>
      <c r="K194" s="316">
        <v>0</v>
      </c>
      <c r="L194" s="316">
        <v>0</v>
      </c>
      <c r="M194" s="316">
        <v>112545.20561829334</v>
      </c>
      <c r="N194" s="316">
        <v>127571.57534093525</v>
      </c>
      <c r="O194" s="316">
        <v>51983.348888085093</v>
      </c>
      <c r="P194" s="317">
        <v>-635412.02927936998</v>
      </c>
      <c r="Q194" s="317">
        <v>175544.14820283509</v>
      </c>
      <c r="R194" s="317">
        <v>-2554467.4506620141</v>
      </c>
      <c r="S194" s="318">
        <v>-2285252.8109904737</v>
      </c>
      <c r="T194" s="115">
        <v>8364435.4892222071</v>
      </c>
      <c r="U194" s="319">
        <v>5052877.3708824301</v>
      </c>
      <c r="V194" s="320">
        <v>13417312.860104637</v>
      </c>
      <c r="W194" s="320">
        <v>1924032.0732917667</v>
      </c>
      <c r="X194" s="84">
        <v>15341344.933396405</v>
      </c>
      <c r="Y194" s="321"/>
    </row>
    <row r="195" spans="1:25" s="322" customFormat="1" x14ac:dyDescent="0.25">
      <c r="A195" s="152">
        <v>601</v>
      </c>
      <c r="B195" s="114" t="s">
        <v>193</v>
      </c>
      <c r="C195" s="115">
        <v>3873</v>
      </c>
      <c r="D195" s="115">
        <v>5202823.8100000005</v>
      </c>
      <c r="E195" s="115">
        <v>1217585.2014785465</v>
      </c>
      <c r="F195" s="115">
        <v>6420409.011478547</v>
      </c>
      <c r="G195" s="313">
        <v>1333.3</v>
      </c>
      <c r="H195" s="314">
        <v>5163870.8999999994</v>
      </c>
      <c r="I195" s="314">
        <v>1256538.1114785476</v>
      </c>
      <c r="J195" s="315">
        <v>0.19570997879295249</v>
      </c>
      <c r="K195" s="316">
        <v>517568.72680800001</v>
      </c>
      <c r="L195" s="316">
        <v>0</v>
      </c>
      <c r="M195" s="316">
        <v>45488.633985120316</v>
      </c>
      <c r="N195" s="316">
        <v>55353.273687571498</v>
      </c>
      <c r="O195" s="316">
        <v>0</v>
      </c>
      <c r="P195" s="317">
        <v>-283041.97073567851</v>
      </c>
      <c r="Q195" s="317">
        <v>60855.933224989283</v>
      </c>
      <c r="R195" s="317">
        <v>1241476.9640137814</v>
      </c>
      <c r="S195" s="318">
        <v>769734.45538456447</v>
      </c>
      <c r="T195" s="115">
        <v>3663974.1278468962</v>
      </c>
      <c r="U195" s="319">
        <v>1416109.7956984185</v>
      </c>
      <c r="V195" s="320">
        <v>5080083.9235453149</v>
      </c>
      <c r="W195" s="320">
        <v>823460.33243656938</v>
      </c>
      <c r="X195" s="84">
        <v>5903544.255981884</v>
      </c>
      <c r="Y195" s="321"/>
    </row>
    <row r="196" spans="1:25" s="322" customFormat="1" x14ac:dyDescent="0.25">
      <c r="A196" s="152">
        <v>604</v>
      </c>
      <c r="B196" s="114" t="s">
        <v>194</v>
      </c>
      <c r="C196" s="115">
        <v>20206</v>
      </c>
      <c r="D196" s="115">
        <v>36429105.299999997</v>
      </c>
      <c r="E196" s="115">
        <v>2561564.4205710599</v>
      </c>
      <c r="F196" s="115">
        <v>38990669.720571056</v>
      </c>
      <c r="G196" s="313">
        <v>1333.3</v>
      </c>
      <c r="H196" s="314">
        <v>26940659.800000001</v>
      </c>
      <c r="I196" s="314">
        <v>12050009.920571055</v>
      </c>
      <c r="J196" s="315">
        <v>0.30904854948448346</v>
      </c>
      <c r="K196" s="316">
        <v>0</v>
      </c>
      <c r="L196" s="316">
        <v>0</v>
      </c>
      <c r="M196" s="316">
        <v>236619.59681848923</v>
      </c>
      <c r="N196" s="316">
        <v>426048.30290223187</v>
      </c>
      <c r="O196" s="316">
        <v>284364.59389965312</v>
      </c>
      <c r="P196" s="317">
        <v>-1651528.6170836869</v>
      </c>
      <c r="Q196" s="317">
        <v>317494.18712732597</v>
      </c>
      <c r="R196" s="317">
        <v>4126406.0276300306</v>
      </c>
      <c r="S196" s="318">
        <v>2326307.6639125608</v>
      </c>
      <c r="T196" s="115">
        <v>18115721.675777659</v>
      </c>
      <c r="U196" s="319">
        <v>-159103.43868960792</v>
      </c>
      <c r="V196" s="320">
        <v>17956618.237088051</v>
      </c>
      <c r="W196" s="320">
        <v>1985116.5373663541</v>
      </c>
      <c r="X196" s="84">
        <v>19941734.774454404</v>
      </c>
      <c r="Y196" s="321"/>
    </row>
    <row r="197" spans="1:25" s="322" customFormat="1" x14ac:dyDescent="0.25">
      <c r="A197" s="152">
        <v>607</v>
      </c>
      <c r="B197" s="114" t="s">
        <v>195</v>
      </c>
      <c r="C197" s="115">
        <v>4161</v>
      </c>
      <c r="D197" s="115">
        <v>5050292.6499999994</v>
      </c>
      <c r="E197" s="115">
        <v>1158010.5474059365</v>
      </c>
      <c r="F197" s="115">
        <v>6208303.1974059362</v>
      </c>
      <c r="G197" s="313">
        <v>1333.3</v>
      </c>
      <c r="H197" s="314">
        <v>5547861.2999999998</v>
      </c>
      <c r="I197" s="314">
        <v>660441.89740593638</v>
      </c>
      <c r="J197" s="315">
        <v>0.1063804193200316</v>
      </c>
      <c r="K197" s="316">
        <v>154433.68416</v>
      </c>
      <c r="L197" s="316">
        <v>0</v>
      </c>
      <c r="M197" s="316">
        <v>43036.404931940211</v>
      </c>
      <c r="N197" s="316">
        <v>69661.518431984092</v>
      </c>
      <c r="O197" s="316">
        <v>0</v>
      </c>
      <c r="P197" s="317">
        <v>-344822.79131323472</v>
      </c>
      <c r="Q197" s="317">
        <v>65381.238871464091</v>
      </c>
      <c r="R197" s="317">
        <v>225680.48616045047</v>
      </c>
      <c r="S197" s="318">
        <v>347163.63301868807</v>
      </c>
      <c r="T197" s="115">
        <v>1220976.0716672286</v>
      </c>
      <c r="U197" s="319">
        <v>2452903.8428807072</v>
      </c>
      <c r="V197" s="320">
        <v>3673879.9145479361</v>
      </c>
      <c r="W197" s="320">
        <v>910050.90823956067</v>
      </c>
      <c r="X197" s="84">
        <v>4583930.8227874972</v>
      </c>
      <c r="Y197" s="321"/>
    </row>
    <row r="198" spans="1:25" s="322" customFormat="1" x14ac:dyDescent="0.25">
      <c r="A198" s="152">
        <v>608</v>
      </c>
      <c r="B198" s="114" t="s">
        <v>196</v>
      </c>
      <c r="C198" s="115">
        <v>2013</v>
      </c>
      <c r="D198" s="115">
        <v>2675903.5300000003</v>
      </c>
      <c r="E198" s="115">
        <v>438818.42689137597</v>
      </c>
      <c r="F198" s="115">
        <v>3114721.9568913761</v>
      </c>
      <c r="G198" s="313">
        <v>1333.3</v>
      </c>
      <c r="H198" s="314">
        <v>2683932.9</v>
      </c>
      <c r="I198" s="314">
        <v>430789.05689137615</v>
      </c>
      <c r="J198" s="315">
        <v>0.13830738757860808</v>
      </c>
      <c r="K198" s="316">
        <v>11687.639039999998</v>
      </c>
      <c r="L198" s="316">
        <v>0</v>
      </c>
      <c r="M198" s="316">
        <v>18354.183863439855</v>
      </c>
      <c r="N198" s="316">
        <v>25639.013844421217</v>
      </c>
      <c r="O198" s="316">
        <v>0</v>
      </c>
      <c r="P198" s="317">
        <v>-141541.9751306276</v>
      </c>
      <c r="Q198" s="317">
        <v>31630.000924839511</v>
      </c>
      <c r="R198" s="317">
        <v>212942.6898763139</v>
      </c>
      <c r="S198" s="318">
        <v>113798.98466249046</v>
      </c>
      <c r="T198" s="115">
        <v>703299.59397225338</v>
      </c>
      <c r="U198" s="319">
        <v>883440.71655893268</v>
      </c>
      <c r="V198" s="320">
        <v>1586740.3105311859</v>
      </c>
      <c r="W198" s="320">
        <v>407915.89224358916</v>
      </c>
      <c r="X198" s="84">
        <v>1994656.2027747752</v>
      </c>
      <c r="Y198" s="321"/>
    </row>
    <row r="199" spans="1:25" s="322" customFormat="1" x14ac:dyDescent="0.25">
      <c r="A199" s="152">
        <v>609</v>
      </c>
      <c r="B199" s="114" t="s">
        <v>197</v>
      </c>
      <c r="C199" s="115">
        <v>83482</v>
      </c>
      <c r="D199" s="115">
        <v>108856593.88999999</v>
      </c>
      <c r="E199" s="115">
        <v>14922935.052427096</v>
      </c>
      <c r="F199" s="115">
        <v>123779528.94242708</v>
      </c>
      <c r="G199" s="313">
        <v>1333.3</v>
      </c>
      <c r="H199" s="314">
        <v>111306550.59999999</v>
      </c>
      <c r="I199" s="314">
        <v>12472978.34242709</v>
      </c>
      <c r="J199" s="315">
        <v>0.10076769922293516</v>
      </c>
      <c r="K199" s="316">
        <v>0</v>
      </c>
      <c r="L199" s="316">
        <v>0</v>
      </c>
      <c r="M199" s="316">
        <v>1094535.9205759203</v>
      </c>
      <c r="N199" s="316">
        <v>1470723.5214675495</v>
      </c>
      <c r="O199" s="316">
        <v>0</v>
      </c>
      <c r="P199" s="317">
        <v>-8556899.4551026095</v>
      </c>
      <c r="Q199" s="317">
        <v>1311741.5485382276</v>
      </c>
      <c r="R199" s="317">
        <v>-10473797.254036156</v>
      </c>
      <c r="S199" s="318">
        <v>-1578497.5974366355</v>
      </c>
      <c r="T199" s="115">
        <v>-4259214.9735666141</v>
      </c>
      <c r="U199" s="319">
        <v>24242978.423401158</v>
      </c>
      <c r="V199" s="320">
        <v>19983763.449834544</v>
      </c>
      <c r="W199" s="320">
        <v>12988717.15409719</v>
      </c>
      <c r="X199" s="84">
        <v>32972480.603931732</v>
      </c>
      <c r="Y199" s="321"/>
    </row>
    <row r="200" spans="1:25" s="322" customFormat="1" x14ac:dyDescent="0.25">
      <c r="A200" s="152">
        <v>611</v>
      </c>
      <c r="B200" s="114" t="s">
        <v>198</v>
      </c>
      <c r="C200" s="115">
        <v>5066</v>
      </c>
      <c r="D200" s="115">
        <v>9177905.9000000004</v>
      </c>
      <c r="E200" s="115">
        <v>783811.82341139903</v>
      </c>
      <c r="F200" s="115">
        <v>9961717.7234113999</v>
      </c>
      <c r="G200" s="313">
        <v>1333.3</v>
      </c>
      <c r="H200" s="314">
        <v>6754497.7999999998</v>
      </c>
      <c r="I200" s="314">
        <v>3207219.9234114001</v>
      </c>
      <c r="J200" s="315">
        <v>0.32195450749161403</v>
      </c>
      <c r="K200" s="316">
        <v>0</v>
      </c>
      <c r="L200" s="316">
        <v>0</v>
      </c>
      <c r="M200" s="316">
        <v>29380.906860869654</v>
      </c>
      <c r="N200" s="316">
        <v>76600.946471079267</v>
      </c>
      <c r="O200" s="316">
        <v>0</v>
      </c>
      <c r="P200" s="317">
        <v>-364702.06984687503</v>
      </c>
      <c r="Q200" s="317">
        <v>79601.383350838034</v>
      </c>
      <c r="R200" s="317">
        <v>202651.87123917049</v>
      </c>
      <c r="S200" s="317">
        <v>37990.649593068498</v>
      </c>
      <c r="T200" s="115">
        <v>3268743.6110795508</v>
      </c>
      <c r="U200" s="319">
        <v>1424728.6116799673</v>
      </c>
      <c r="V200" s="320">
        <v>4693472.2227595178</v>
      </c>
      <c r="W200" s="320">
        <v>721387.36197038833</v>
      </c>
      <c r="X200" s="84">
        <v>5414859.5847299062</v>
      </c>
      <c r="Y200" s="321"/>
    </row>
    <row r="201" spans="1:25" s="322" customFormat="1" x14ac:dyDescent="0.25">
      <c r="A201" s="152">
        <v>614</v>
      </c>
      <c r="B201" s="114" t="s">
        <v>199</v>
      </c>
      <c r="C201" s="115">
        <v>3066</v>
      </c>
      <c r="D201" s="115">
        <v>2398338.2399999998</v>
      </c>
      <c r="E201" s="115">
        <v>2689035.0511375219</v>
      </c>
      <c r="F201" s="115">
        <v>5087373.2911375221</v>
      </c>
      <c r="G201" s="313">
        <v>1333.3</v>
      </c>
      <c r="H201" s="314">
        <v>4087897.8</v>
      </c>
      <c r="I201" s="314">
        <v>999475.49113752227</v>
      </c>
      <c r="J201" s="315">
        <v>0.19646199206153445</v>
      </c>
      <c r="K201" s="316">
        <v>1001117.825568</v>
      </c>
      <c r="L201" s="316">
        <v>0</v>
      </c>
      <c r="M201" s="316">
        <v>33870.202718745277</v>
      </c>
      <c r="N201" s="316">
        <v>42323.044494993737</v>
      </c>
      <c r="O201" s="316">
        <v>0</v>
      </c>
      <c r="P201" s="317">
        <v>-190303.19333606766</v>
      </c>
      <c r="Q201" s="317">
        <v>48175.649694763015</v>
      </c>
      <c r="R201" s="317">
        <v>-495896.88494806981</v>
      </c>
      <c r="S201" s="318">
        <v>-318676.4685570306</v>
      </c>
      <c r="T201" s="115">
        <v>1120085.6667728559</v>
      </c>
      <c r="U201" s="319">
        <v>1510575.4321413089</v>
      </c>
      <c r="V201" s="320">
        <v>2630661.098914165</v>
      </c>
      <c r="W201" s="320">
        <v>731667.19472952653</v>
      </c>
      <c r="X201" s="84">
        <v>3362328.2936436916</v>
      </c>
      <c r="Y201" s="321"/>
    </row>
    <row r="202" spans="1:25" s="322" customFormat="1" x14ac:dyDescent="0.25">
      <c r="A202" s="152">
        <v>615</v>
      </c>
      <c r="B202" s="114" t="s">
        <v>200</v>
      </c>
      <c r="C202" s="115">
        <v>7702</v>
      </c>
      <c r="D202" s="115">
        <v>11039339.449999999</v>
      </c>
      <c r="E202" s="115">
        <v>5284634.4992629737</v>
      </c>
      <c r="F202" s="115">
        <v>16323973.949262973</v>
      </c>
      <c r="G202" s="313">
        <v>1333.3</v>
      </c>
      <c r="H202" s="314">
        <v>10269076.6</v>
      </c>
      <c r="I202" s="314">
        <v>6054897.3492629733</v>
      </c>
      <c r="J202" s="315">
        <v>0.37092054717082856</v>
      </c>
      <c r="K202" s="316">
        <v>2130530.3207999994</v>
      </c>
      <c r="L202" s="316">
        <v>0</v>
      </c>
      <c r="M202" s="316">
        <v>98906.555607075134</v>
      </c>
      <c r="N202" s="316">
        <v>101450.22534534459</v>
      </c>
      <c r="O202" s="316">
        <v>0</v>
      </c>
      <c r="P202" s="317">
        <v>-621171.27045811911</v>
      </c>
      <c r="Q202" s="317">
        <v>121020.50030954492</v>
      </c>
      <c r="R202" s="317">
        <v>2081542.1113408031</v>
      </c>
      <c r="S202" s="318">
        <v>519200.06404641783</v>
      </c>
      <c r="T202" s="115">
        <v>10486375.856254037</v>
      </c>
      <c r="U202" s="319">
        <v>3185883.4508248381</v>
      </c>
      <c r="V202" s="320">
        <v>13672259.307078876</v>
      </c>
      <c r="W202" s="320">
        <v>1523836.5746404219</v>
      </c>
      <c r="X202" s="84">
        <v>15196095.881719297</v>
      </c>
      <c r="Y202" s="321"/>
    </row>
    <row r="203" spans="1:25" s="322" customFormat="1" x14ac:dyDescent="0.25">
      <c r="A203" s="152">
        <v>616</v>
      </c>
      <c r="B203" s="114" t="s">
        <v>201</v>
      </c>
      <c r="C203" s="115">
        <v>1848</v>
      </c>
      <c r="D203" s="115">
        <v>2657897.77</v>
      </c>
      <c r="E203" s="115">
        <v>371365.80689891824</v>
      </c>
      <c r="F203" s="115">
        <v>3029263.5768989185</v>
      </c>
      <c r="G203" s="313">
        <v>1333.3</v>
      </c>
      <c r="H203" s="314">
        <v>2463938.4</v>
      </c>
      <c r="I203" s="314">
        <v>565325.17689891858</v>
      </c>
      <c r="J203" s="315">
        <v>0.18662132315262131</v>
      </c>
      <c r="K203" s="316">
        <v>0</v>
      </c>
      <c r="L203" s="316">
        <v>0</v>
      </c>
      <c r="M203" s="316">
        <v>14933.850897574419</v>
      </c>
      <c r="N203" s="316">
        <v>27090.208733314998</v>
      </c>
      <c r="O203" s="316">
        <v>0</v>
      </c>
      <c r="P203" s="317">
        <v>-129568.17995598599</v>
      </c>
      <c r="Q203" s="317">
        <v>29037.377898213323</v>
      </c>
      <c r="R203" s="317">
        <v>-38503.108451899709</v>
      </c>
      <c r="S203" s="318">
        <v>-53997.762741168663</v>
      </c>
      <c r="T203" s="115">
        <v>414317.56327896699</v>
      </c>
      <c r="U203" s="319">
        <v>741286.61109553196</v>
      </c>
      <c r="V203" s="320">
        <v>1155604.1743744989</v>
      </c>
      <c r="W203" s="320">
        <v>374535.09329284355</v>
      </c>
      <c r="X203" s="84">
        <v>1530139.2676673424</v>
      </c>
      <c r="Y203" s="321"/>
    </row>
    <row r="204" spans="1:25" s="322" customFormat="1" x14ac:dyDescent="0.25">
      <c r="A204" s="152">
        <v>619</v>
      </c>
      <c r="B204" s="114" t="s">
        <v>202</v>
      </c>
      <c r="C204" s="115">
        <v>2721</v>
      </c>
      <c r="D204" s="115">
        <v>3270874.8299999996</v>
      </c>
      <c r="E204" s="115">
        <v>603661.60011115612</v>
      </c>
      <c r="F204" s="115">
        <v>3874536.4301111558</v>
      </c>
      <c r="G204" s="313">
        <v>1333.3</v>
      </c>
      <c r="H204" s="314">
        <v>3627909.3</v>
      </c>
      <c r="I204" s="314">
        <v>246627.13011115603</v>
      </c>
      <c r="J204" s="315">
        <v>6.3653325903579278E-2</v>
      </c>
      <c r="K204" s="316">
        <v>77817.813695999997</v>
      </c>
      <c r="L204" s="316">
        <v>0</v>
      </c>
      <c r="M204" s="316">
        <v>29140.500165259309</v>
      </c>
      <c r="N204" s="316">
        <v>52230.196651737111</v>
      </c>
      <c r="O204" s="316">
        <v>0</v>
      </c>
      <c r="P204" s="317">
        <v>-223179.74342545343</v>
      </c>
      <c r="Q204" s="317">
        <v>42754.710639090074</v>
      </c>
      <c r="R204" s="317">
        <v>892726.6301944725</v>
      </c>
      <c r="S204" s="318">
        <v>516770.27323203173</v>
      </c>
      <c r="T204" s="115">
        <v>1634887.5112642935</v>
      </c>
      <c r="U204" s="319">
        <v>1602248.3363495257</v>
      </c>
      <c r="V204" s="320">
        <v>3237135.8476138189</v>
      </c>
      <c r="W204" s="320">
        <v>629169.47024019586</v>
      </c>
      <c r="X204" s="84">
        <v>3866305.3178540147</v>
      </c>
      <c r="Y204" s="321"/>
    </row>
    <row r="205" spans="1:25" s="322" customFormat="1" x14ac:dyDescent="0.25">
      <c r="A205" s="152">
        <v>620</v>
      </c>
      <c r="B205" s="114" t="s">
        <v>203</v>
      </c>
      <c r="C205" s="115">
        <v>2446</v>
      </c>
      <c r="D205" s="115">
        <v>2184774.31</v>
      </c>
      <c r="E205" s="115">
        <v>2202731.5132391471</v>
      </c>
      <c r="F205" s="115">
        <v>4387505.8232391477</v>
      </c>
      <c r="G205" s="313">
        <v>1333.3</v>
      </c>
      <c r="H205" s="314">
        <v>3261251.8</v>
      </c>
      <c r="I205" s="314">
        <v>1126254.0232391478</v>
      </c>
      <c r="J205" s="315">
        <v>0.25669573297743736</v>
      </c>
      <c r="K205" s="316">
        <v>799960.93430399988</v>
      </c>
      <c r="L205" s="316">
        <v>0</v>
      </c>
      <c r="M205" s="316">
        <v>28778.733044119774</v>
      </c>
      <c r="N205" s="316">
        <v>37706.689873014402</v>
      </c>
      <c r="O205" s="316">
        <v>0</v>
      </c>
      <c r="P205" s="317">
        <v>-180994.2514677174</v>
      </c>
      <c r="Q205" s="317">
        <v>38433.672261379754</v>
      </c>
      <c r="R205" s="317">
        <v>499529.01254174334</v>
      </c>
      <c r="S205" s="318">
        <v>527306.17092637927</v>
      </c>
      <c r="T205" s="115">
        <v>2876974.9847220671</v>
      </c>
      <c r="U205" s="319">
        <v>568268.80232845689</v>
      </c>
      <c r="V205" s="320">
        <v>3445243.7870505238</v>
      </c>
      <c r="W205" s="320">
        <v>549999.1836894193</v>
      </c>
      <c r="X205" s="84">
        <v>3995242.970739943</v>
      </c>
      <c r="Y205" s="321"/>
    </row>
    <row r="206" spans="1:25" s="322" customFormat="1" x14ac:dyDescent="0.25">
      <c r="A206" s="152">
        <v>623</v>
      </c>
      <c r="B206" s="114" t="s">
        <v>204</v>
      </c>
      <c r="C206" s="115">
        <v>2117</v>
      </c>
      <c r="D206" s="115">
        <v>1403348.6900000002</v>
      </c>
      <c r="E206" s="115">
        <v>1647915.4099251039</v>
      </c>
      <c r="F206" s="115">
        <v>3051264.0999251041</v>
      </c>
      <c r="G206" s="313">
        <v>1333.3</v>
      </c>
      <c r="H206" s="314">
        <v>2822596.1</v>
      </c>
      <c r="I206" s="314">
        <v>228667.99992510397</v>
      </c>
      <c r="J206" s="315">
        <v>7.4942054321262067E-2</v>
      </c>
      <c r="K206" s="316">
        <v>665768.82657599996</v>
      </c>
      <c r="L206" s="316">
        <v>0</v>
      </c>
      <c r="M206" s="316">
        <v>21246.64328235163</v>
      </c>
      <c r="N206" s="316">
        <v>38823.931919406554</v>
      </c>
      <c r="O206" s="316">
        <v>0</v>
      </c>
      <c r="P206" s="317">
        <v>-150636.73908918959</v>
      </c>
      <c r="Q206" s="317">
        <v>33264.139074955412</v>
      </c>
      <c r="R206" s="317">
        <v>400572.55295975233</v>
      </c>
      <c r="S206" s="318">
        <v>71766.752767928032</v>
      </c>
      <c r="T206" s="115">
        <v>1309474.1074163083</v>
      </c>
      <c r="U206" s="319">
        <v>-96737.186151972535</v>
      </c>
      <c r="V206" s="320">
        <v>1212736.9212643357</v>
      </c>
      <c r="W206" s="320">
        <v>453986.11750134791</v>
      </c>
      <c r="X206" s="84">
        <v>1666723.0387656838</v>
      </c>
      <c r="Y206" s="321"/>
    </row>
    <row r="207" spans="1:25" s="322" customFormat="1" x14ac:dyDescent="0.25">
      <c r="A207" s="152">
        <v>624</v>
      </c>
      <c r="B207" s="114" t="s">
        <v>205</v>
      </c>
      <c r="C207" s="115">
        <v>5119</v>
      </c>
      <c r="D207" s="115">
        <v>7569660.2700000005</v>
      </c>
      <c r="E207" s="115">
        <v>1294667.0110654419</v>
      </c>
      <c r="F207" s="115">
        <v>8864327.2810654417</v>
      </c>
      <c r="G207" s="313">
        <v>1333.3</v>
      </c>
      <c r="H207" s="314">
        <v>6825162.7000000002</v>
      </c>
      <c r="I207" s="314">
        <v>2039164.5810654415</v>
      </c>
      <c r="J207" s="315">
        <v>0.23004166209219043</v>
      </c>
      <c r="K207" s="316">
        <v>0</v>
      </c>
      <c r="L207" s="316">
        <v>0</v>
      </c>
      <c r="M207" s="316">
        <v>32876.650458571603</v>
      </c>
      <c r="N207" s="316">
        <v>88435.469104114294</v>
      </c>
      <c r="O207" s="316">
        <v>0</v>
      </c>
      <c r="P207" s="317">
        <v>-373608.96979691141</v>
      </c>
      <c r="Q207" s="317">
        <v>80434.165292724021</v>
      </c>
      <c r="R207" s="317">
        <v>1320733.7573591806</v>
      </c>
      <c r="S207" s="318">
        <v>1302198.4133014437</v>
      </c>
      <c r="T207" s="115">
        <v>4490234.0667845644</v>
      </c>
      <c r="U207" s="319">
        <v>1081430.5181804814</v>
      </c>
      <c r="V207" s="320">
        <v>5571664.5849650456</v>
      </c>
      <c r="W207" s="320">
        <v>696998.89924755832</v>
      </c>
      <c r="X207" s="84">
        <v>6268663.4842126034</v>
      </c>
      <c r="Y207" s="321"/>
    </row>
    <row r="208" spans="1:25" s="322" customFormat="1" x14ac:dyDescent="0.25">
      <c r="A208" s="152">
        <v>625</v>
      </c>
      <c r="B208" s="114" t="s">
        <v>206</v>
      </c>
      <c r="C208" s="115">
        <v>3048</v>
      </c>
      <c r="D208" s="115">
        <v>4846401.08</v>
      </c>
      <c r="E208" s="115">
        <v>881968.74050717812</v>
      </c>
      <c r="F208" s="115">
        <v>5728369.8205071781</v>
      </c>
      <c r="G208" s="313">
        <v>1333.3</v>
      </c>
      <c r="H208" s="314">
        <v>4063898.4</v>
      </c>
      <c r="I208" s="314">
        <v>1664471.4205071782</v>
      </c>
      <c r="J208" s="315">
        <v>0.2905663343432337</v>
      </c>
      <c r="K208" s="316">
        <v>159674.86886399999</v>
      </c>
      <c r="L208" s="316">
        <v>0</v>
      </c>
      <c r="M208" s="316">
        <v>30557.731921510684</v>
      </c>
      <c r="N208" s="316">
        <v>40271.724180644516</v>
      </c>
      <c r="O208" s="316">
        <v>0</v>
      </c>
      <c r="P208" s="317">
        <v>-195890.51986247045</v>
      </c>
      <c r="Q208" s="317">
        <v>47892.818091858338</v>
      </c>
      <c r="R208" s="317">
        <v>803389.54815674876</v>
      </c>
      <c r="S208" s="318">
        <v>542441.99206323118</v>
      </c>
      <c r="T208" s="115">
        <v>3092809.5839227019</v>
      </c>
      <c r="U208" s="319">
        <v>715423.55462854938</v>
      </c>
      <c r="V208" s="320">
        <v>3808233.138551251</v>
      </c>
      <c r="W208" s="320">
        <v>529902.5579862193</v>
      </c>
      <c r="X208" s="84">
        <v>4338135.6965374704</v>
      </c>
      <c r="Y208" s="321"/>
    </row>
    <row r="209" spans="1:25" s="322" customFormat="1" x14ac:dyDescent="0.25">
      <c r="A209" s="152">
        <v>626</v>
      </c>
      <c r="B209" s="114" t="s">
        <v>207</v>
      </c>
      <c r="C209" s="115">
        <v>4964</v>
      </c>
      <c r="D209" s="115">
        <v>6601910.8399999999</v>
      </c>
      <c r="E209" s="115">
        <v>1581993.5562383791</v>
      </c>
      <c r="F209" s="115">
        <v>8183904.3962383792</v>
      </c>
      <c r="G209" s="313">
        <v>1333.3</v>
      </c>
      <c r="H209" s="314">
        <v>6618501.2000000002</v>
      </c>
      <c r="I209" s="314">
        <v>1565403.196238379</v>
      </c>
      <c r="J209" s="315">
        <v>0.19127828484383266</v>
      </c>
      <c r="K209" s="316">
        <v>563795.75145599991</v>
      </c>
      <c r="L209" s="316">
        <v>0</v>
      </c>
      <c r="M209" s="316">
        <v>57159.596593067035</v>
      </c>
      <c r="N209" s="316">
        <v>97451.439193948623</v>
      </c>
      <c r="O209" s="316">
        <v>0</v>
      </c>
      <c r="P209" s="317">
        <v>-410044.35182982386</v>
      </c>
      <c r="Q209" s="317">
        <v>77998.670934378213</v>
      </c>
      <c r="R209" s="317">
        <v>-129950.92760049464</v>
      </c>
      <c r="S209" s="318">
        <v>-232392.41520157669</v>
      </c>
      <c r="T209" s="115">
        <v>1589420.9597838777</v>
      </c>
      <c r="U209" s="319">
        <v>-42004.676559688509</v>
      </c>
      <c r="V209" s="320">
        <v>1547416.2832241892</v>
      </c>
      <c r="W209" s="320">
        <v>926631.63289414591</v>
      </c>
      <c r="X209" s="84">
        <v>2474047.916118335</v>
      </c>
      <c r="Y209" s="321"/>
    </row>
    <row r="210" spans="1:25" s="322" customFormat="1" x14ac:dyDescent="0.25">
      <c r="A210" s="152">
        <v>630</v>
      </c>
      <c r="B210" s="114" t="s">
        <v>208</v>
      </c>
      <c r="C210" s="115">
        <v>1631</v>
      </c>
      <c r="D210" s="115">
        <v>3232654.63</v>
      </c>
      <c r="E210" s="115">
        <v>845644.72579786263</v>
      </c>
      <c r="F210" s="115">
        <v>4078299.3557978626</v>
      </c>
      <c r="G210" s="313">
        <v>1333.3</v>
      </c>
      <c r="H210" s="314">
        <v>2174612.2999999998</v>
      </c>
      <c r="I210" s="314">
        <v>1903687.0557978628</v>
      </c>
      <c r="J210" s="315">
        <v>0.46678453191316382</v>
      </c>
      <c r="K210" s="316">
        <v>484859.3480639999</v>
      </c>
      <c r="L210" s="316">
        <v>0</v>
      </c>
      <c r="M210" s="316">
        <v>25244.060779768057</v>
      </c>
      <c r="N210" s="316">
        <v>25148.67353646312</v>
      </c>
      <c r="O210" s="316">
        <v>25189.283177586865</v>
      </c>
      <c r="P210" s="317">
        <v>-96760.290302063411</v>
      </c>
      <c r="Q210" s="317">
        <v>25627.685796529182</v>
      </c>
      <c r="R210" s="317">
        <v>-319839.7151869231</v>
      </c>
      <c r="S210" s="318">
        <v>-445625.82495327824</v>
      </c>
      <c r="T210" s="115">
        <v>1627530.2767099449</v>
      </c>
      <c r="U210" s="319">
        <v>502092.60003420373</v>
      </c>
      <c r="V210" s="320">
        <v>2129622.8767441488</v>
      </c>
      <c r="W210" s="320">
        <v>279851.17626084073</v>
      </c>
      <c r="X210" s="84">
        <v>2409474.0530049894</v>
      </c>
      <c r="Y210" s="321"/>
    </row>
    <row r="211" spans="1:25" s="322" customFormat="1" x14ac:dyDescent="0.25">
      <c r="A211" s="152">
        <v>631</v>
      </c>
      <c r="B211" s="114" t="s">
        <v>209</v>
      </c>
      <c r="C211" s="115">
        <v>1985</v>
      </c>
      <c r="D211" s="115">
        <v>2775070.08</v>
      </c>
      <c r="E211" s="115">
        <v>345082.34174143506</v>
      </c>
      <c r="F211" s="115">
        <v>3120152.4217414353</v>
      </c>
      <c r="G211" s="313">
        <v>1333.3</v>
      </c>
      <c r="H211" s="314">
        <v>2646600.5</v>
      </c>
      <c r="I211" s="314">
        <v>473551.9217414353</v>
      </c>
      <c r="J211" s="315">
        <v>0.15177204755821963</v>
      </c>
      <c r="K211" s="316">
        <v>0</v>
      </c>
      <c r="L211" s="316">
        <v>0</v>
      </c>
      <c r="M211" s="316">
        <v>15176.094229810698</v>
      </c>
      <c r="N211" s="316">
        <v>14353.504780669295</v>
      </c>
      <c r="O211" s="316">
        <v>0</v>
      </c>
      <c r="P211" s="317">
        <v>-116155.5669494763</v>
      </c>
      <c r="Q211" s="317">
        <v>31190.040653654461</v>
      </c>
      <c r="R211" s="317">
        <v>653785.11475840921</v>
      </c>
      <c r="S211" s="318">
        <v>614060.86519247526</v>
      </c>
      <c r="T211" s="115">
        <v>1685961.9744069779</v>
      </c>
      <c r="U211" s="319">
        <v>588029.27860882983</v>
      </c>
      <c r="V211" s="320">
        <v>2273991.2530158078</v>
      </c>
      <c r="W211" s="320">
        <v>340301.85910364572</v>
      </c>
      <c r="X211" s="84">
        <v>2614293.1121194535</v>
      </c>
      <c r="Y211" s="321"/>
    </row>
    <row r="212" spans="1:25" s="322" customFormat="1" x14ac:dyDescent="0.25">
      <c r="A212" s="152">
        <v>635</v>
      </c>
      <c r="B212" s="114" t="s">
        <v>210</v>
      </c>
      <c r="C212" s="115">
        <v>6439</v>
      </c>
      <c r="D212" s="115">
        <v>8843038.9400000013</v>
      </c>
      <c r="E212" s="115">
        <v>1202919.0359431049</v>
      </c>
      <c r="F212" s="115">
        <v>10045957.975943107</v>
      </c>
      <c r="G212" s="313">
        <v>1333.3</v>
      </c>
      <c r="H212" s="314">
        <v>8585118.6999999993</v>
      </c>
      <c r="I212" s="314">
        <v>1460839.2759431079</v>
      </c>
      <c r="J212" s="315">
        <v>0.14541562680645848</v>
      </c>
      <c r="K212" s="316">
        <v>153124.15910399999</v>
      </c>
      <c r="L212" s="316">
        <v>0</v>
      </c>
      <c r="M212" s="316">
        <v>59372.207748703593</v>
      </c>
      <c r="N212" s="316">
        <v>108516.94251733273</v>
      </c>
      <c r="O212" s="316">
        <v>0</v>
      </c>
      <c r="P212" s="317">
        <v>-484478.42369404435</v>
      </c>
      <c r="Q212" s="317">
        <v>101175.14950573354</v>
      </c>
      <c r="R212" s="317">
        <v>-66417.489924504407</v>
      </c>
      <c r="S212" s="318">
        <v>-106243.53919095029</v>
      </c>
      <c r="T212" s="115">
        <v>1225888.2820093788</v>
      </c>
      <c r="U212" s="319">
        <v>2147352.1735846396</v>
      </c>
      <c r="V212" s="320">
        <v>3373240.4555940181</v>
      </c>
      <c r="W212" s="320">
        <v>1229573.2812567884</v>
      </c>
      <c r="X212" s="84">
        <v>4602813.7368508065</v>
      </c>
      <c r="Y212" s="321"/>
    </row>
    <row r="213" spans="1:25" s="322" customFormat="1" x14ac:dyDescent="0.25">
      <c r="A213" s="152">
        <v>636</v>
      </c>
      <c r="B213" s="114" t="s">
        <v>211</v>
      </c>
      <c r="C213" s="115">
        <v>8222</v>
      </c>
      <c r="D213" s="115">
        <v>13069202.459999999</v>
      </c>
      <c r="E213" s="115">
        <v>1851866.6043714141</v>
      </c>
      <c r="F213" s="115">
        <v>14921069.064371413</v>
      </c>
      <c r="G213" s="313">
        <v>1333.3</v>
      </c>
      <c r="H213" s="314">
        <v>10962392.6</v>
      </c>
      <c r="I213" s="314">
        <v>3958676.464371413</v>
      </c>
      <c r="J213" s="315">
        <v>0.26530783064492047</v>
      </c>
      <c r="K213" s="316">
        <v>0</v>
      </c>
      <c r="L213" s="316">
        <v>0</v>
      </c>
      <c r="M213" s="316">
        <v>76675.391076774991</v>
      </c>
      <c r="N213" s="316">
        <v>122264.35409461455</v>
      </c>
      <c r="O213" s="316">
        <v>0</v>
      </c>
      <c r="P213" s="317">
        <v>-630805.11555092898</v>
      </c>
      <c r="Q213" s="317">
        <v>129191.19106012443</v>
      </c>
      <c r="R213" s="317">
        <v>-18540.028925501207</v>
      </c>
      <c r="S213" s="318">
        <v>-149647.34882601048</v>
      </c>
      <c r="T213" s="115">
        <v>3487814.9073004867</v>
      </c>
      <c r="U213" s="319">
        <v>2712314.2941771997</v>
      </c>
      <c r="V213" s="320">
        <v>6200129.2014776859</v>
      </c>
      <c r="W213" s="320">
        <v>1577981.0991216421</v>
      </c>
      <c r="X213" s="84">
        <v>7778110.3005993282</v>
      </c>
      <c r="Y213" s="321"/>
    </row>
    <row r="214" spans="1:25" s="322" customFormat="1" x14ac:dyDescent="0.25">
      <c r="A214" s="152">
        <v>638</v>
      </c>
      <c r="B214" s="114" t="s">
        <v>212</v>
      </c>
      <c r="C214" s="115">
        <v>51149</v>
      </c>
      <c r="D214" s="115">
        <v>79380812.469999999</v>
      </c>
      <c r="E214" s="115">
        <v>17060236.389394354</v>
      </c>
      <c r="F214" s="115">
        <v>96441048.859394357</v>
      </c>
      <c r="G214" s="313">
        <v>1333.3</v>
      </c>
      <c r="H214" s="314">
        <v>68196961.700000003</v>
      </c>
      <c r="I214" s="314">
        <v>28244087.159394354</v>
      </c>
      <c r="J214" s="315">
        <v>0.29286374934155529</v>
      </c>
      <c r="K214" s="316">
        <v>0</v>
      </c>
      <c r="L214" s="316">
        <v>0</v>
      </c>
      <c r="M214" s="316">
        <v>613233.67821776215</v>
      </c>
      <c r="N214" s="316">
        <v>846854.99400355248</v>
      </c>
      <c r="O214" s="316">
        <v>296132.90816916327</v>
      </c>
      <c r="P214" s="317">
        <v>-4928915.1350681428</v>
      </c>
      <c r="Q214" s="317">
        <v>803697.42538729077</v>
      </c>
      <c r="R214" s="317">
        <v>14297040.322339902</v>
      </c>
      <c r="S214" s="318">
        <v>6230351.0312569141</v>
      </c>
      <c r="T214" s="115">
        <v>46402482.383700795</v>
      </c>
      <c r="U214" s="319">
        <v>-4215329.2385062259</v>
      </c>
      <c r="V214" s="320">
        <v>42187153.145194568</v>
      </c>
      <c r="W214" s="320">
        <v>6805424.2464749133</v>
      </c>
      <c r="X214" s="84">
        <v>48992577.391669482</v>
      </c>
      <c r="Y214" s="321"/>
    </row>
    <row r="215" spans="1:25" s="322" customFormat="1" x14ac:dyDescent="0.25">
      <c r="A215" s="152">
        <v>678</v>
      </c>
      <c r="B215" s="114" t="s">
        <v>213</v>
      </c>
      <c r="C215" s="115">
        <v>24260</v>
      </c>
      <c r="D215" s="115">
        <v>39929316.719999999</v>
      </c>
      <c r="E215" s="115">
        <v>4324277.4110444169</v>
      </c>
      <c r="F215" s="115">
        <v>44253594.131044418</v>
      </c>
      <c r="G215" s="313">
        <v>1333.3</v>
      </c>
      <c r="H215" s="314">
        <v>32345858</v>
      </c>
      <c r="I215" s="314">
        <v>11907736.131044418</v>
      </c>
      <c r="J215" s="315">
        <v>0.26907952596534979</v>
      </c>
      <c r="K215" s="316">
        <v>611254.18368000002</v>
      </c>
      <c r="L215" s="316">
        <v>0</v>
      </c>
      <c r="M215" s="316">
        <v>352121.90700858674</v>
      </c>
      <c r="N215" s="316">
        <v>321271.02898430784</v>
      </c>
      <c r="O215" s="316">
        <v>0</v>
      </c>
      <c r="P215" s="317">
        <v>-2132817.0105260932</v>
      </c>
      <c r="Q215" s="317">
        <v>381194.14924819005</v>
      </c>
      <c r="R215" s="317">
        <v>1208155.904785329</v>
      </c>
      <c r="S215" s="318">
        <v>800083.71615171281</v>
      </c>
      <c r="T215" s="115">
        <v>13449000.010376452</v>
      </c>
      <c r="U215" s="319">
        <v>6696199.7379924804</v>
      </c>
      <c r="V215" s="320">
        <v>20145199.748368934</v>
      </c>
      <c r="W215" s="320">
        <v>3331081.1469012168</v>
      </c>
      <c r="X215" s="84">
        <v>23476280.89527015</v>
      </c>
      <c r="Y215" s="321"/>
    </row>
    <row r="216" spans="1:25" s="322" customFormat="1" x14ac:dyDescent="0.25">
      <c r="A216" s="152">
        <v>680</v>
      </c>
      <c r="B216" s="114" t="s">
        <v>214</v>
      </c>
      <c r="C216" s="115">
        <v>24810</v>
      </c>
      <c r="D216" s="115">
        <v>36039531.070000008</v>
      </c>
      <c r="E216" s="115">
        <v>6011695.4543417757</v>
      </c>
      <c r="F216" s="115">
        <v>42051226.524341784</v>
      </c>
      <c r="G216" s="313">
        <v>1333.3</v>
      </c>
      <c r="H216" s="314">
        <v>33079173</v>
      </c>
      <c r="I216" s="314">
        <v>8972053.5243417844</v>
      </c>
      <c r="J216" s="315">
        <v>0.21336009115330368</v>
      </c>
      <c r="K216" s="316">
        <v>0</v>
      </c>
      <c r="L216" s="316">
        <v>0</v>
      </c>
      <c r="M216" s="316">
        <v>313616.65366736846</v>
      </c>
      <c r="N216" s="316">
        <v>447069.68593489641</v>
      </c>
      <c r="O216" s="316">
        <v>213118.54267347837</v>
      </c>
      <c r="P216" s="317">
        <v>-2606995.635941565</v>
      </c>
      <c r="Q216" s="317">
        <v>389836.2260036107</v>
      </c>
      <c r="R216" s="317">
        <v>-133595.95753684593</v>
      </c>
      <c r="S216" s="318">
        <v>577349.12044288695</v>
      </c>
      <c r="T216" s="115">
        <v>8172452.1595856119</v>
      </c>
      <c r="U216" s="319">
        <v>2432593.6468280065</v>
      </c>
      <c r="V216" s="320">
        <v>10605045.806413619</v>
      </c>
      <c r="W216" s="320">
        <v>3261715.7792094229</v>
      </c>
      <c r="X216" s="84">
        <v>13866761.585623041</v>
      </c>
      <c r="Y216" s="321"/>
    </row>
    <row r="217" spans="1:25" s="322" customFormat="1" x14ac:dyDescent="0.25">
      <c r="A217" s="152">
        <v>681</v>
      </c>
      <c r="B217" s="114" t="s">
        <v>215</v>
      </c>
      <c r="C217" s="115">
        <v>3330</v>
      </c>
      <c r="D217" s="115">
        <v>3605079.74</v>
      </c>
      <c r="E217" s="115">
        <v>909935.68471245677</v>
      </c>
      <c r="F217" s="115">
        <v>4515015.4247124568</v>
      </c>
      <c r="G217" s="313">
        <v>1333.3</v>
      </c>
      <c r="H217" s="314">
        <v>4439889</v>
      </c>
      <c r="I217" s="314">
        <v>75126.424712456763</v>
      </c>
      <c r="J217" s="315">
        <v>1.6639239879726715E-2</v>
      </c>
      <c r="K217" s="316">
        <v>186004.84895999997</v>
      </c>
      <c r="L217" s="316">
        <v>0</v>
      </c>
      <c r="M217" s="316">
        <v>34023.381218073337</v>
      </c>
      <c r="N217" s="316">
        <v>56534.229418356954</v>
      </c>
      <c r="O217" s="316">
        <v>0</v>
      </c>
      <c r="P217" s="317">
        <v>-277096.27761549433</v>
      </c>
      <c r="Q217" s="317">
        <v>52323.846537364916</v>
      </c>
      <c r="R217" s="317">
        <v>468405.33619894285</v>
      </c>
      <c r="S217" s="318">
        <v>438658.12639755395</v>
      </c>
      <c r="T217" s="115">
        <v>1033979.9158272544</v>
      </c>
      <c r="U217" s="319">
        <v>1009185.0993602457</v>
      </c>
      <c r="V217" s="320">
        <v>2043165.0151875</v>
      </c>
      <c r="W217" s="320">
        <v>753708.99639977003</v>
      </c>
      <c r="X217" s="84">
        <v>2796874.0115872701</v>
      </c>
      <c r="Y217" s="321"/>
    </row>
    <row r="218" spans="1:25" s="322" customFormat="1" x14ac:dyDescent="0.25">
      <c r="A218" s="152">
        <v>683</v>
      </c>
      <c r="B218" s="114" t="s">
        <v>216</v>
      </c>
      <c r="C218" s="115">
        <v>3670</v>
      </c>
      <c r="D218" s="115">
        <v>6085952.4800000004</v>
      </c>
      <c r="E218" s="115">
        <v>2985782.9434584547</v>
      </c>
      <c r="F218" s="115">
        <v>9071735.4234584551</v>
      </c>
      <c r="G218" s="313">
        <v>1333.3</v>
      </c>
      <c r="H218" s="314">
        <v>4893211</v>
      </c>
      <c r="I218" s="314">
        <v>4178524.4234584551</v>
      </c>
      <c r="J218" s="315">
        <v>0.46060915893262011</v>
      </c>
      <c r="K218" s="316">
        <v>1179725.9040000001</v>
      </c>
      <c r="L218" s="316">
        <v>0</v>
      </c>
      <c r="M218" s="316">
        <v>44627.72309893612</v>
      </c>
      <c r="N218" s="316">
        <v>55743.796302560229</v>
      </c>
      <c r="O218" s="316">
        <v>0</v>
      </c>
      <c r="P218" s="317">
        <v>-297089.6026723315</v>
      </c>
      <c r="Q218" s="317">
        <v>57666.221258897669</v>
      </c>
      <c r="R218" s="317">
        <v>-792339.39152986871</v>
      </c>
      <c r="S218" s="318">
        <v>-229452.72984282419</v>
      </c>
      <c r="T218" s="115">
        <v>4197406.3440738246</v>
      </c>
      <c r="U218" s="319">
        <v>2356913.3690186283</v>
      </c>
      <c r="V218" s="320">
        <v>6554319.7130924528</v>
      </c>
      <c r="W218" s="320">
        <v>724918.4855807795</v>
      </c>
      <c r="X218" s="84">
        <v>7279238.1986732325</v>
      </c>
      <c r="Y218" s="321"/>
    </row>
    <row r="219" spans="1:25" s="322" customFormat="1" x14ac:dyDescent="0.25">
      <c r="A219" s="152">
        <v>684</v>
      </c>
      <c r="B219" s="114" t="s">
        <v>217</v>
      </c>
      <c r="C219" s="115">
        <v>38959</v>
      </c>
      <c r="D219" s="115">
        <v>51915336.639999993</v>
      </c>
      <c r="E219" s="115">
        <v>8785405.118298592</v>
      </c>
      <c r="F219" s="115">
        <v>60700741.758298583</v>
      </c>
      <c r="G219" s="313">
        <v>1333.3</v>
      </c>
      <c r="H219" s="314">
        <v>51944034.699999996</v>
      </c>
      <c r="I219" s="314">
        <v>8756707.0582985878</v>
      </c>
      <c r="J219" s="315">
        <v>0.14426029739746024</v>
      </c>
      <c r="K219" s="316">
        <v>0</v>
      </c>
      <c r="L219" s="316">
        <v>0</v>
      </c>
      <c r="M219" s="316">
        <v>502207.84083468397</v>
      </c>
      <c r="N219" s="316">
        <v>690507.17032521393</v>
      </c>
      <c r="O219" s="316">
        <v>0</v>
      </c>
      <c r="P219" s="317">
        <v>-3314254.3989097718</v>
      </c>
      <c r="Q219" s="317">
        <v>612157.5787535134</v>
      </c>
      <c r="R219" s="317">
        <v>5095554.0548638199</v>
      </c>
      <c r="S219" s="318">
        <v>5165541.5313064419</v>
      </c>
      <c r="T219" s="115">
        <v>17508420.835472487</v>
      </c>
      <c r="U219" s="319">
        <v>-488033.02467374218</v>
      </c>
      <c r="V219" s="320">
        <v>17020387.810798746</v>
      </c>
      <c r="W219" s="320">
        <v>6797820.1332542831</v>
      </c>
      <c r="X219" s="84">
        <v>23818207.944053028</v>
      </c>
      <c r="Y219" s="321"/>
    </row>
    <row r="220" spans="1:25" s="322" customFormat="1" x14ac:dyDescent="0.25">
      <c r="A220" s="152">
        <v>686</v>
      </c>
      <c r="B220" s="114" t="s">
        <v>218</v>
      </c>
      <c r="C220" s="115">
        <v>3033</v>
      </c>
      <c r="D220" s="115">
        <v>3541898.62</v>
      </c>
      <c r="E220" s="115">
        <v>756199.6997860038</v>
      </c>
      <c r="F220" s="115">
        <v>4298098.3197860038</v>
      </c>
      <c r="G220" s="313">
        <v>1333.3</v>
      </c>
      <c r="H220" s="314">
        <v>4043898.9</v>
      </c>
      <c r="I220" s="314">
        <v>254199.41978600388</v>
      </c>
      <c r="J220" s="315">
        <v>5.9142299890119807E-2</v>
      </c>
      <c r="K220" s="316">
        <v>334949.25794399995</v>
      </c>
      <c r="L220" s="316">
        <v>0</v>
      </c>
      <c r="M220" s="316">
        <v>32510.283969171713</v>
      </c>
      <c r="N220" s="316">
        <v>53282.831867660912</v>
      </c>
      <c r="O220" s="316">
        <v>0</v>
      </c>
      <c r="P220" s="317">
        <v>-275262.89030113938</v>
      </c>
      <c r="Q220" s="317">
        <v>47657.125089437774</v>
      </c>
      <c r="R220" s="317">
        <v>-996286.42114891601</v>
      </c>
      <c r="S220" s="318">
        <v>-799286.02030608081</v>
      </c>
      <c r="T220" s="115">
        <v>-1348236.4130998622</v>
      </c>
      <c r="U220" s="319">
        <v>1264754.7853786373</v>
      </c>
      <c r="V220" s="320">
        <v>-83481.627721224912</v>
      </c>
      <c r="W220" s="320">
        <v>636321.01102463948</v>
      </c>
      <c r="X220" s="84">
        <v>552839.38330341456</v>
      </c>
      <c r="Y220" s="321"/>
    </row>
    <row r="221" spans="1:25" s="322" customFormat="1" x14ac:dyDescent="0.25">
      <c r="A221" s="152">
        <v>687</v>
      </c>
      <c r="B221" s="114" t="s">
        <v>219</v>
      </c>
      <c r="C221" s="115">
        <v>1513</v>
      </c>
      <c r="D221" s="115">
        <v>1480484.43</v>
      </c>
      <c r="E221" s="115">
        <v>1051533.319414034</v>
      </c>
      <c r="F221" s="115">
        <v>2532017.7494140342</v>
      </c>
      <c r="G221" s="313">
        <v>1333.3</v>
      </c>
      <c r="H221" s="314">
        <v>2017282.9</v>
      </c>
      <c r="I221" s="314">
        <v>514734.84941403428</v>
      </c>
      <c r="J221" s="315">
        <v>0.20329037959277951</v>
      </c>
      <c r="K221" s="316">
        <v>482484.95164799999</v>
      </c>
      <c r="L221" s="316">
        <v>0</v>
      </c>
      <c r="M221" s="316">
        <v>18586.029672651683</v>
      </c>
      <c r="N221" s="316">
        <v>27452.014167754318</v>
      </c>
      <c r="O221" s="316">
        <v>0</v>
      </c>
      <c r="P221" s="317">
        <v>-135067.81975292574</v>
      </c>
      <c r="Q221" s="317">
        <v>23773.567510820758</v>
      </c>
      <c r="R221" s="317">
        <v>-292896.36728557182</v>
      </c>
      <c r="S221" s="318">
        <v>-352603.88427035289</v>
      </c>
      <c r="T221" s="115">
        <v>286463.34110441053</v>
      </c>
      <c r="U221" s="319">
        <v>-26684.912473087745</v>
      </c>
      <c r="V221" s="320">
        <v>259778.42863132278</v>
      </c>
      <c r="W221" s="320">
        <v>365043.9015126985</v>
      </c>
      <c r="X221" s="84">
        <v>624822.33014402131</v>
      </c>
      <c r="Y221" s="321"/>
    </row>
    <row r="222" spans="1:25" s="322" customFormat="1" x14ac:dyDescent="0.25">
      <c r="A222" s="152">
        <v>689</v>
      </c>
      <c r="B222" s="114" t="s">
        <v>220</v>
      </c>
      <c r="C222" s="115">
        <v>3092</v>
      </c>
      <c r="D222" s="115">
        <v>2723358.4299999997</v>
      </c>
      <c r="E222" s="115">
        <v>762468.05918434414</v>
      </c>
      <c r="F222" s="115">
        <v>3485826.4891843437</v>
      </c>
      <c r="G222" s="313">
        <v>1333.3</v>
      </c>
      <c r="H222" s="314">
        <v>4122563.5999999996</v>
      </c>
      <c r="I222" s="314">
        <v>-636737.11081565591</v>
      </c>
      <c r="J222" s="315">
        <v>-0.18266460272514809</v>
      </c>
      <c r="K222" s="316">
        <v>173165.85215999998</v>
      </c>
      <c r="L222" s="316">
        <v>0</v>
      </c>
      <c r="M222" s="316">
        <v>34554.604939976925</v>
      </c>
      <c r="N222" s="316">
        <v>47403.838709341762</v>
      </c>
      <c r="O222" s="316">
        <v>0</v>
      </c>
      <c r="P222" s="317">
        <v>-254029.52557570819</v>
      </c>
      <c r="Q222" s="317">
        <v>48584.184232291991</v>
      </c>
      <c r="R222" s="317">
        <v>1129509.06268098</v>
      </c>
      <c r="S222" s="318">
        <v>789964.38609171181</v>
      </c>
      <c r="T222" s="115">
        <v>1332415.2924229384</v>
      </c>
      <c r="U222" s="319">
        <v>326663.31626690843</v>
      </c>
      <c r="V222" s="320">
        <v>1659078.6086898469</v>
      </c>
      <c r="W222" s="320">
        <v>572042.29881172662</v>
      </c>
      <c r="X222" s="84">
        <v>2231120.9075015737</v>
      </c>
      <c r="Y222" s="321"/>
    </row>
    <row r="223" spans="1:25" s="322" customFormat="1" x14ac:dyDescent="0.25">
      <c r="A223" s="152">
        <v>691</v>
      </c>
      <c r="B223" s="114" t="s">
        <v>221</v>
      </c>
      <c r="C223" s="115">
        <v>2690</v>
      </c>
      <c r="D223" s="115">
        <v>4626607.57</v>
      </c>
      <c r="E223" s="115">
        <v>575817.4029007972</v>
      </c>
      <c r="F223" s="115">
        <v>5202424.9729007976</v>
      </c>
      <c r="G223" s="313">
        <v>1333.3</v>
      </c>
      <c r="H223" s="314">
        <v>3586577</v>
      </c>
      <c r="I223" s="314">
        <v>1615847.9729007976</v>
      </c>
      <c r="J223" s="315">
        <v>0.31059515155291589</v>
      </c>
      <c r="K223" s="316">
        <v>302377.86431999999</v>
      </c>
      <c r="L223" s="316">
        <v>0</v>
      </c>
      <c r="M223" s="316">
        <v>31568.186594266728</v>
      </c>
      <c r="N223" s="316">
        <v>28825.302324599263</v>
      </c>
      <c r="O223" s="316">
        <v>0</v>
      </c>
      <c r="P223" s="317">
        <v>-181621.29633203591</v>
      </c>
      <c r="Q223" s="317">
        <v>42267.611767420909</v>
      </c>
      <c r="R223" s="317">
        <v>542600.85748709925</v>
      </c>
      <c r="S223" s="318">
        <v>58297.798095752107</v>
      </c>
      <c r="T223" s="115">
        <v>2440164.2971578999</v>
      </c>
      <c r="U223" s="319">
        <v>1748235.8132729991</v>
      </c>
      <c r="V223" s="320">
        <v>4188400.1104308991</v>
      </c>
      <c r="W223" s="320">
        <v>544486.81358765718</v>
      </c>
      <c r="X223" s="84">
        <v>4732886.9240185563</v>
      </c>
      <c r="Y223" s="321"/>
    </row>
    <row r="224" spans="1:25" s="322" customFormat="1" x14ac:dyDescent="0.25">
      <c r="A224" s="152">
        <v>694</v>
      </c>
      <c r="B224" s="114" t="s">
        <v>222</v>
      </c>
      <c r="C224" s="115">
        <v>28521</v>
      </c>
      <c r="D224" s="115">
        <v>40713584.280000001</v>
      </c>
      <c r="E224" s="115">
        <v>5233794.2830574829</v>
      </c>
      <c r="F224" s="115">
        <v>45947378.563057482</v>
      </c>
      <c r="G224" s="313">
        <v>1333.3</v>
      </c>
      <c r="H224" s="314">
        <v>38027049.299999997</v>
      </c>
      <c r="I224" s="314">
        <v>7920329.2630574852</v>
      </c>
      <c r="J224" s="315">
        <v>0.17237826206315005</v>
      </c>
      <c r="K224" s="316">
        <v>0</v>
      </c>
      <c r="L224" s="316">
        <v>0</v>
      </c>
      <c r="M224" s="316">
        <v>330102.35653454479</v>
      </c>
      <c r="N224" s="316">
        <v>514314.57273765089</v>
      </c>
      <c r="O224" s="316">
        <v>0</v>
      </c>
      <c r="P224" s="317">
        <v>-3533106.9239148684</v>
      </c>
      <c r="Q224" s="317">
        <v>448146.67480245791</v>
      </c>
      <c r="R224" s="317">
        <v>-397138.85914855823</v>
      </c>
      <c r="S224" s="318">
        <v>1318536.44774536</v>
      </c>
      <c r="T224" s="115">
        <v>6601183.5318140723</v>
      </c>
      <c r="U224" s="319">
        <v>2061515.7612341607</v>
      </c>
      <c r="V224" s="320">
        <v>8662699.2930482328</v>
      </c>
      <c r="W224" s="320">
        <v>4026775.8925880482</v>
      </c>
      <c r="X224" s="84">
        <v>12689475.185636282</v>
      </c>
      <c r="Y224" s="321"/>
    </row>
    <row r="225" spans="1:25" s="322" customFormat="1" x14ac:dyDescent="0.25">
      <c r="A225" s="152">
        <v>697</v>
      </c>
      <c r="B225" s="114" t="s">
        <v>223</v>
      </c>
      <c r="C225" s="115">
        <v>1210</v>
      </c>
      <c r="D225" s="115">
        <v>1127094.96</v>
      </c>
      <c r="E225" s="115">
        <v>741773.94842700334</v>
      </c>
      <c r="F225" s="115">
        <v>1868868.9084270033</v>
      </c>
      <c r="G225" s="313">
        <v>1333.3</v>
      </c>
      <c r="H225" s="314">
        <v>1613293</v>
      </c>
      <c r="I225" s="314">
        <v>255575.90842700331</v>
      </c>
      <c r="J225" s="315">
        <v>0.13675432625294057</v>
      </c>
      <c r="K225" s="316">
        <v>126169.18776</v>
      </c>
      <c r="L225" s="316">
        <v>0</v>
      </c>
      <c r="M225" s="316">
        <v>10664.006457438622</v>
      </c>
      <c r="N225" s="316">
        <v>20787.128906305003</v>
      </c>
      <c r="O225" s="316">
        <v>0</v>
      </c>
      <c r="P225" s="317">
        <v>-80462.489614038452</v>
      </c>
      <c r="Q225" s="317">
        <v>19012.568861925389</v>
      </c>
      <c r="R225" s="317">
        <v>-69085.151303993844</v>
      </c>
      <c r="S225" s="318">
        <v>-34279.641955663748</v>
      </c>
      <c r="T225" s="115">
        <v>248381.51753897633</v>
      </c>
      <c r="U225" s="319">
        <v>235512.31691734068</v>
      </c>
      <c r="V225" s="320">
        <v>483893.83445631701</v>
      </c>
      <c r="W225" s="320">
        <v>281667.10538278118</v>
      </c>
      <c r="X225" s="84">
        <v>765560.93983909814</v>
      </c>
      <c r="Y225" s="321"/>
    </row>
    <row r="226" spans="1:25" s="322" customFormat="1" x14ac:dyDescent="0.25">
      <c r="A226" s="152">
        <v>698</v>
      </c>
      <c r="B226" s="114" t="s">
        <v>224</v>
      </c>
      <c r="C226" s="115">
        <v>64180</v>
      </c>
      <c r="D226" s="115">
        <v>95936450.320000008</v>
      </c>
      <c r="E226" s="115">
        <v>15320553.992311716</v>
      </c>
      <c r="F226" s="115">
        <v>111257004.31231172</v>
      </c>
      <c r="G226" s="313">
        <v>1333.3</v>
      </c>
      <c r="H226" s="314">
        <v>85571194</v>
      </c>
      <c r="I226" s="314">
        <v>25685810.312311724</v>
      </c>
      <c r="J226" s="315">
        <v>0.23086915265315414</v>
      </c>
      <c r="K226" s="316">
        <v>0</v>
      </c>
      <c r="L226" s="316">
        <v>0</v>
      </c>
      <c r="M226" s="316">
        <v>798461.80158833321</v>
      </c>
      <c r="N226" s="316">
        <v>1250323.7061250829</v>
      </c>
      <c r="O226" s="316">
        <v>420609.75614055578</v>
      </c>
      <c r="P226" s="317">
        <v>-6011435.1194818085</v>
      </c>
      <c r="Q226" s="317">
        <v>1008451.7930234475</v>
      </c>
      <c r="R226" s="317">
        <v>-21866938.844747391</v>
      </c>
      <c r="S226" s="318">
        <v>-14239564.998743877</v>
      </c>
      <c r="T226" s="115">
        <v>-12954281.59378393</v>
      </c>
      <c r="U226" s="319">
        <v>17476813.11267481</v>
      </c>
      <c r="V226" s="320">
        <v>4522531.51889088</v>
      </c>
      <c r="W226" s="320">
        <v>9316474.1923971139</v>
      </c>
      <c r="X226" s="84">
        <v>13839005.711287994</v>
      </c>
      <c r="Y226" s="321"/>
    </row>
    <row r="227" spans="1:25" s="322" customFormat="1" x14ac:dyDescent="0.25">
      <c r="A227" s="152">
        <v>700</v>
      </c>
      <c r="B227" s="114" t="s">
        <v>225</v>
      </c>
      <c r="C227" s="115">
        <v>4913</v>
      </c>
      <c r="D227" s="115">
        <v>5652048.3700000001</v>
      </c>
      <c r="E227" s="115">
        <v>1505340.2086780516</v>
      </c>
      <c r="F227" s="115">
        <v>7157388.5786780519</v>
      </c>
      <c r="G227" s="313">
        <v>1333.3</v>
      </c>
      <c r="H227" s="314">
        <v>6550502.8999999994</v>
      </c>
      <c r="I227" s="314">
        <v>606885.6786780525</v>
      </c>
      <c r="J227" s="315">
        <v>8.4791495111215892E-2</v>
      </c>
      <c r="K227" s="316">
        <v>16015.751135999999</v>
      </c>
      <c r="L227" s="316">
        <v>0</v>
      </c>
      <c r="M227" s="316">
        <v>35253.025843401236</v>
      </c>
      <c r="N227" s="316">
        <v>65836.200501367857</v>
      </c>
      <c r="O227" s="316">
        <v>0</v>
      </c>
      <c r="P227" s="317">
        <v>-358232.08032129833</v>
      </c>
      <c r="Q227" s="317">
        <v>77197.314726148295</v>
      </c>
      <c r="R227" s="317">
        <v>24491.904781800073</v>
      </c>
      <c r="S227" s="318">
        <v>363257.22067607666</v>
      </c>
      <c r="T227" s="115">
        <v>830705.01602154842</v>
      </c>
      <c r="U227" s="319">
        <v>-13386.74709077666</v>
      </c>
      <c r="V227" s="320">
        <v>817318.26893077174</v>
      </c>
      <c r="W227" s="320">
        <v>796962.30867091275</v>
      </c>
      <c r="X227" s="84">
        <v>1614280.5776016845</v>
      </c>
      <c r="Y227" s="321"/>
    </row>
    <row r="228" spans="1:25" s="322" customFormat="1" x14ac:dyDescent="0.25">
      <c r="A228" s="152">
        <v>702</v>
      </c>
      <c r="B228" s="114" t="s">
        <v>226</v>
      </c>
      <c r="C228" s="115">
        <v>4155</v>
      </c>
      <c r="D228" s="115">
        <v>4364176.7300000004</v>
      </c>
      <c r="E228" s="115">
        <v>998232.14132796205</v>
      </c>
      <c r="F228" s="115">
        <v>5362408.8713279627</v>
      </c>
      <c r="G228" s="313">
        <v>1333.3</v>
      </c>
      <c r="H228" s="314">
        <v>5539861.5</v>
      </c>
      <c r="I228" s="314">
        <v>-177452.62867203727</v>
      </c>
      <c r="J228" s="315">
        <v>-3.3091961640756493E-2</v>
      </c>
      <c r="K228" s="316">
        <v>402391.44036000001</v>
      </c>
      <c r="L228" s="316">
        <v>0</v>
      </c>
      <c r="M228" s="316">
        <v>52223.088275924179</v>
      </c>
      <c r="N228" s="316">
        <v>63162.277958127488</v>
      </c>
      <c r="O228" s="316">
        <v>0</v>
      </c>
      <c r="P228" s="317">
        <v>-289460.34848870232</v>
      </c>
      <c r="Q228" s="317">
        <v>65286.961670495861</v>
      </c>
      <c r="R228" s="317">
        <v>131508.66390615053</v>
      </c>
      <c r="S228" s="318">
        <v>-89933.549841044558</v>
      </c>
      <c r="T228" s="115">
        <v>157725.90516891395</v>
      </c>
      <c r="U228" s="319">
        <v>852104.73461506807</v>
      </c>
      <c r="V228" s="320">
        <v>1009830.639783982</v>
      </c>
      <c r="W228" s="320">
        <v>863072.69145825971</v>
      </c>
      <c r="X228" s="84">
        <v>1872903.3312422417</v>
      </c>
      <c r="Y228" s="321"/>
    </row>
    <row r="229" spans="1:25" s="322" customFormat="1" x14ac:dyDescent="0.25">
      <c r="A229" s="152">
        <v>704</v>
      </c>
      <c r="B229" s="114" t="s">
        <v>227</v>
      </c>
      <c r="C229" s="115">
        <v>6379</v>
      </c>
      <c r="D229" s="115">
        <v>11625198.59</v>
      </c>
      <c r="E229" s="115">
        <v>700742.37168748444</v>
      </c>
      <c r="F229" s="115">
        <v>12325940.961687485</v>
      </c>
      <c r="G229" s="313">
        <v>1333.3</v>
      </c>
      <c r="H229" s="314">
        <v>8505120.6999999993</v>
      </c>
      <c r="I229" s="314">
        <v>3820820.2616874855</v>
      </c>
      <c r="J229" s="315">
        <v>0.30998203492647552</v>
      </c>
      <c r="K229" s="316">
        <v>0</v>
      </c>
      <c r="L229" s="316">
        <v>0</v>
      </c>
      <c r="M229" s="316">
        <v>53460.411196098743</v>
      </c>
      <c r="N229" s="316">
        <v>129796.36292058071</v>
      </c>
      <c r="O229" s="316">
        <v>42815.952950509862</v>
      </c>
      <c r="P229" s="317">
        <v>-361972.65544872003</v>
      </c>
      <c r="Q229" s="317">
        <v>100232.3774960513</v>
      </c>
      <c r="R229" s="317">
        <v>368904.36564034637</v>
      </c>
      <c r="S229" s="318">
        <v>-62926.853982607601</v>
      </c>
      <c r="T229" s="115">
        <v>4091130.2224597451</v>
      </c>
      <c r="U229" s="319">
        <v>1064645.2421074819</v>
      </c>
      <c r="V229" s="320">
        <v>5155775.4645672273</v>
      </c>
      <c r="W229" s="320">
        <v>814737.5352148196</v>
      </c>
      <c r="X229" s="84">
        <v>5970512.9997820472</v>
      </c>
      <c r="Y229" s="321"/>
    </row>
    <row r="230" spans="1:25" s="322" customFormat="1" x14ac:dyDescent="0.25">
      <c r="A230" s="152">
        <v>707</v>
      </c>
      <c r="B230" s="114" t="s">
        <v>228</v>
      </c>
      <c r="C230" s="115">
        <v>2032</v>
      </c>
      <c r="D230" s="115">
        <v>1627092.15</v>
      </c>
      <c r="E230" s="115">
        <v>800792.35480819887</v>
      </c>
      <c r="F230" s="115">
        <v>2427884.5048081987</v>
      </c>
      <c r="G230" s="313">
        <v>1333.3</v>
      </c>
      <c r="H230" s="314">
        <v>2709265.6</v>
      </c>
      <c r="I230" s="314">
        <v>-281381.09519180143</v>
      </c>
      <c r="J230" s="315">
        <v>-0.11589558508016029</v>
      </c>
      <c r="K230" s="316">
        <v>264873.29702399997</v>
      </c>
      <c r="L230" s="316">
        <v>0</v>
      </c>
      <c r="M230" s="316">
        <v>20035.560881585472</v>
      </c>
      <c r="N230" s="316">
        <v>38331.973915862101</v>
      </c>
      <c r="O230" s="316">
        <v>0</v>
      </c>
      <c r="P230" s="317">
        <v>-160309.5365749803</v>
      </c>
      <c r="Q230" s="317">
        <v>31928.545394572226</v>
      </c>
      <c r="R230" s="317">
        <v>164674.92679496965</v>
      </c>
      <c r="S230" s="318">
        <v>279537.68185277825</v>
      </c>
      <c r="T230" s="115">
        <v>357691.35409698595</v>
      </c>
      <c r="U230" s="319">
        <v>1210715.497598212</v>
      </c>
      <c r="V230" s="320">
        <v>1568406.8516951979</v>
      </c>
      <c r="W230" s="320">
        <v>499311.94308338</v>
      </c>
      <c r="X230" s="84">
        <v>2067718.794778578</v>
      </c>
      <c r="Y230" s="321"/>
    </row>
    <row r="231" spans="1:25" s="322" customFormat="1" x14ac:dyDescent="0.25">
      <c r="A231" s="152">
        <v>710</v>
      </c>
      <c r="B231" s="114" t="s">
        <v>229</v>
      </c>
      <c r="C231" s="115">
        <v>27484</v>
      </c>
      <c r="D231" s="115">
        <v>37029126.380000003</v>
      </c>
      <c r="E231" s="115">
        <v>11603982.901123537</v>
      </c>
      <c r="F231" s="115">
        <v>48633109.281123541</v>
      </c>
      <c r="G231" s="313">
        <v>1333.3</v>
      </c>
      <c r="H231" s="314">
        <v>36644417.199999996</v>
      </c>
      <c r="I231" s="314">
        <v>11988692.081123546</v>
      </c>
      <c r="J231" s="315">
        <v>0.24651296736597586</v>
      </c>
      <c r="K231" s="316">
        <v>0</v>
      </c>
      <c r="L231" s="316">
        <v>0</v>
      </c>
      <c r="M231" s="316">
        <v>302551.08716949954</v>
      </c>
      <c r="N231" s="316">
        <v>423334.1280891354</v>
      </c>
      <c r="O231" s="316">
        <v>0</v>
      </c>
      <c r="P231" s="317">
        <v>-2531720.2869915147</v>
      </c>
      <c r="Q231" s="317">
        <v>431852.43190178298</v>
      </c>
      <c r="R231" s="317">
        <v>-4328872.1656706752</v>
      </c>
      <c r="S231" s="318">
        <v>-1221505.3455643367</v>
      </c>
      <c r="T231" s="115">
        <v>5064331.9300574372</v>
      </c>
      <c r="U231" s="319">
        <v>7947151.8416227875</v>
      </c>
      <c r="V231" s="320">
        <v>13011483.771680225</v>
      </c>
      <c r="W231" s="320">
        <v>4646478.6675868286</v>
      </c>
      <c r="X231" s="84">
        <v>17657962.439267054</v>
      </c>
      <c r="Y231" s="321"/>
    </row>
    <row r="232" spans="1:25" s="322" customFormat="1" x14ac:dyDescent="0.25">
      <c r="A232" s="152">
        <v>729</v>
      </c>
      <c r="B232" s="114" t="s">
        <v>230</v>
      </c>
      <c r="C232" s="115">
        <v>9117</v>
      </c>
      <c r="D232" s="115">
        <v>11745739.02</v>
      </c>
      <c r="E232" s="115">
        <v>2240041.9159445567</v>
      </c>
      <c r="F232" s="115">
        <v>13985780.935944557</v>
      </c>
      <c r="G232" s="313">
        <v>1333.3</v>
      </c>
      <c r="H232" s="314">
        <v>12155696.1</v>
      </c>
      <c r="I232" s="314">
        <v>1830084.8359445576</v>
      </c>
      <c r="J232" s="315">
        <v>0.13085324618814068</v>
      </c>
      <c r="K232" s="316">
        <v>419575.71801599994</v>
      </c>
      <c r="L232" s="316">
        <v>0</v>
      </c>
      <c r="M232" s="316">
        <v>107263.64002852199</v>
      </c>
      <c r="N232" s="316">
        <v>123034.1135119344</v>
      </c>
      <c r="O232" s="316">
        <v>0</v>
      </c>
      <c r="P232" s="317">
        <v>-795302.90437701542</v>
      </c>
      <c r="Q232" s="317">
        <v>143254.20687121799</v>
      </c>
      <c r="R232" s="317">
        <v>123482.79004351576</v>
      </c>
      <c r="S232" s="318">
        <v>283378.3403821871</v>
      </c>
      <c r="T232" s="115">
        <v>2234770.7404209194</v>
      </c>
      <c r="U232" s="319">
        <v>4307099.5576835955</v>
      </c>
      <c r="V232" s="320">
        <v>6541870.2981045153</v>
      </c>
      <c r="W232" s="320">
        <v>1823981.6273416474</v>
      </c>
      <c r="X232" s="84">
        <v>8365851.9254461629</v>
      </c>
      <c r="Y232" s="321"/>
    </row>
    <row r="233" spans="1:25" s="322" customFormat="1" x14ac:dyDescent="0.25">
      <c r="A233" s="152">
        <v>732</v>
      </c>
      <c r="B233" s="114" t="s">
        <v>231</v>
      </c>
      <c r="C233" s="115">
        <v>3416</v>
      </c>
      <c r="D233" s="115">
        <v>2899434.15</v>
      </c>
      <c r="E233" s="115">
        <v>3315211.8851533434</v>
      </c>
      <c r="F233" s="115">
        <v>6214646.0351533433</v>
      </c>
      <c r="G233" s="313">
        <v>1333.3</v>
      </c>
      <c r="H233" s="314">
        <v>4554552.8</v>
      </c>
      <c r="I233" s="314">
        <v>1660093.2351533435</v>
      </c>
      <c r="J233" s="315">
        <v>0.26712595146416596</v>
      </c>
      <c r="K233" s="316">
        <v>1113747.8849279999</v>
      </c>
      <c r="L233" s="316">
        <v>0</v>
      </c>
      <c r="M233" s="316">
        <v>41321.43468327311</v>
      </c>
      <c r="N233" s="316">
        <v>50385.307903530716</v>
      </c>
      <c r="O233" s="316">
        <v>0</v>
      </c>
      <c r="P233" s="317">
        <v>-234257.068100459</v>
      </c>
      <c r="Q233" s="317">
        <v>53675.153084576144</v>
      </c>
      <c r="R233" s="317">
        <v>-545544.63024855475</v>
      </c>
      <c r="S233" s="318">
        <v>618966.55828274123</v>
      </c>
      <c r="T233" s="115">
        <v>2758387.8756864509</v>
      </c>
      <c r="U233" s="319">
        <v>1235986.5922859802</v>
      </c>
      <c r="V233" s="320">
        <v>3994374.4679724313</v>
      </c>
      <c r="W233" s="320">
        <v>728184.7469009026</v>
      </c>
      <c r="X233" s="84">
        <v>4722559.2148733344</v>
      </c>
      <c r="Y233" s="321"/>
    </row>
    <row r="234" spans="1:25" s="322" customFormat="1" x14ac:dyDescent="0.25">
      <c r="A234" s="152">
        <v>734</v>
      </c>
      <c r="B234" s="114" t="s">
        <v>232</v>
      </c>
      <c r="C234" s="115">
        <v>51400</v>
      </c>
      <c r="D234" s="115">
        <v>67145596.590000004</v>
      </c>
      <c r="E234" s="115">
        <v>12280689.269257205</v>
      </c>
      <c r="F234" s="115">
        <v>79426285.859257206</v>
      </c>
      <c r="G234" s="313">
        <v>1333.3</v>
      </c>
      <c r="H234" s="314">
        <v>68531620</v>
      </c>
      <c r="I234" s="314">
        <v>10894665.859257206</v>
      </c>
      <c r="J234" s="315">
        <v>0.13716700638076509</v>
      </c>
      <c r="K234" s="316">
        <v>0</v>
      </c>
      <c r="L234" s="316">
        <v>0</v>
      </c>
      <c r="M234" s="316">
        <v>567847.42585044797</v>
      </c>
      <c r="N234" s="316">
        <v>931460.6680030874</v>
      </c>
      <c r="O234" s="316">
        <v>0</v>
      </c>
      <c r="P234" s="317">
        <v>-4630459.5629777499</v>
      </c>
      <c r="Q234" s="317">
        <v>807641.35496112809</v>
      </c>
      <c r="R234" s="317">
        <v>-2487116.5794258942</v>
      </c>
      <c r="S234" s="318">
        <v>309393.39313882607</v>
      </c>
      <c r="T234" s="115">
        <v>6393432.5588070527</v>
      </c>
      <c r="U234" s="319">
        <v>16054517.236633582</v>
      </c>
      <c r="V234" s="320">
        <v>22447949.795440637</v>
      </c>
      <c r="W234" s="320">
        <v>8757689.6353488322</v>
      </c>
      <c r="X234" s="84">
        <v>31205639.430789471</v>
      </c>
      <c r="Y234" s="321"/>
    </row>
    <row r="235" spans="1:25" s="322" customFormat="1" x14ac:dyDescent="0.25">
      <c r="A235" s="152">
        <v>738</v>
      </c>
      <c r="B235" s="114" t="s">
        <v>233</v>
      </c>
      <c r="C235" s="115">
        <v>2959</v>
      </c>
      <c r="D235" s="115">
        <v>4128781.28</v>
      </c>
      <c r="E235" s="115">
        <v>534381.71574352554</v>
      </c>
      <c r="F235" s="115">
        <v>4663162.9957435252</v>
      </c>
      <c r="G235" s="313">
        <v>1333.3</v>
      </c>
      <c r="H235" s="314">
        <v>3945234.6999999997</v>
      </c>
      <c r="I235" s="314">
        <v>717928.29574352549</v>
      </c>
      <c r="J235" s="315">
        <v>0.15395736679134767</v>
      </c>
      <c r="K235" s="316">
        <v>0</v>
      </c>
      <c r="L235" s="316">
        <v>0</v>
      </c>
      <c r="M235" s="316">
        <v>21787.081908544416</v>
      </c>
      <c r="N235" s="316">
        <v>35568.318677046089</v>
      </c>
      <c r="O235" s="316">
        <v>0</v>
      </c>
      <c r="P235" s="317">
        <v>-197000.02546523948</v>
      </c>
      <c r="Q235" s="317">
        <v>46494.372944162998</v>
      </c>
      <c r="R235" s="317">
        <v>49480.871822607842</v>
      </c>
      <c r="S235" s="318">
        <v>-5136.5945934219262</v>
      </c>
      <c r="T235" s="115">
        <v>669122.32103722554</v>
      </c>
      <c r="U235" s="319">
        <v>849198.6243308183</v>
      </c>
      <c r="V235" s="320">
        <v>1518320.9453680438</v>
      </c>
      <c r="W235" s="320">
        <v>549925.02896939847</v>
      </c>
      <c r="X235" s="84">
        <v>2068245.9743374423</v>
      </c>
      <c r="Y235" s="321"/>
    </row>
    <row r="236" spans="1:25" s="322" customFormat="1" x14ac:dyDescent="0.25">
      <c r="A236" s="152">
        <v>739</v>
      </c>
      <c r="B236" s="114" t="s">
        <v>234</v>
      </c>
      <c r="C236" s="115">
        <v>3261</v>
      </c>
      <c r="D236" s="115">
        <v>3532009.15</v>
      </c>
      <c r="E236" s="115">
        <v>757463.20471234631</v>
      </c>
      <c r="F236" s="115">
        <v>4289472.3547123466</v>
      </c>
      <c r="G236" s="313">
        <v>1333.3</v>
      </c>
      <c r="H236" s="314">
        <v>4347891.3</v>
      </c>
      <c r="I236" s="314">
        <v>-58418.945287653245</v>
      </c>
      <c r="J236" s="315">
        <v>-1.3619144840384649E-2</v>
      </c>
      <c r="K236" s="316">
        <v>116796.81081599998</v>
      </c>
      <c r="L236" s="316">
        <v>0</v>
      </c>
      <c r="M236" s="316">
        <v>34476.385908341312</v>
      </c>
      <c r="N236" s="316">
        <v>60676.216867583869</v>
      </c>
      <c r="O236" s="316">
        <v>0</v>
      </c>
      <c r="P236" s="317">
        <v>-238316.84763337145</v>
      </c>
      <c r="Q236" s="317">
        <v>51239.658726230329</v>
      </c>
      <c r="R236" s="317">
        <v>1438017.4488031343</v>
      </c>
      <c r="S236" s="318">
        <v>1204309.2226618777</v>
      </c>
      <c r="T236" s="115">
        <v>2608779.9508621427</v>
      </c>
      <c r="U236" s="319">
        <v>729131.59021378192</v>
      </c>
      <c r="V236" s="320">
        <v>3337911.5410759244</v>
      </c>
      <c r="W236" s="320">
        <v>693773.13607391366</v>
      </c>
      <c r="X236" s="84">
        <v>4031684.6771498378</v>
      </c>
      <c r="Y236" s="321"/>
    </row>
    <row r="237" spans="1:25" s="322" customFormat="1" x14ac:dyDescent="0.25">
      <c r="A237" s="152">
        <v>740</v>
      </c>
      <c r="B237" s="114" t="s">
        <v>235</v>
      </c>
      <c r="C237" s="115">
        <v>32547</v>
      </c>
      <c r="D237" s="115">
        <v>35788628.879999995</v>
      </c>
      <c r="E237" s="115">
        <v>8482372.3247259799</v>
      </c>
      <c r="F237" s="115">
        <v>44271001.204725973</v>
      </c>
      <c r="G237" s="313">
        <v>1333.3</v>
      </c>
      <c r="H237" s="314">
        <v>43394915.100000001</v>
      </c>
      <c r="I237" s="314">
        <v>876086.10472597182</v>
      </c>
      <c r="J237" s="315">
        <v>1.9789164032559734E-2</v>
      </c>
      <c r="K237" s="316">
        <v>715627.2926879999</v>
      </c>
      <c r="L237" s="316">
        <v>0</v>
      </c>
      <c r="M237" s="316">
        <v>420472.96031296789</v>
      </c>
      <c r="N237" s="316">
        <v>582641.21067976183</v>
      </c>
      <c r="O237" s="316">
        <v>0</v>
      </c>
      <c r="P237" s="317">
        <v>-3299749.0941761239</v>
      </c>
      <c r="Q237" s="317">
        <v>511406.6766521369</v>
      </c>
      <c r="R237" s="317">
        <v>-2170470.1955421437</v>
      </c>
      <c r="S237" s="318">
        <v>129236.48823625229</v>
      </c>
      <c r="T237" s="115">
        <v>-2234748.5564231765</v>
      </c>
      <c r="U237" s="319">
        <v>7971285.23172569</v>
      </c>
      <c r="V237" s="320">
        <v>5736536.6753025129</v>
      </c>
      <c r="W237" s="320">
        <v>5953802.4500435907</v>
      </c>
      <c r="X237" s="84">
        <v>11690339.125346104</v>
      </c>
      <c r="Y237" s="321"/>
    </row>
    <row r="238" spans="1:25" s="322" customFormat="1" x14ac:dyDescent="0.25">
      <c r="A238" s="152">
        <v>742</v>
      </c>
      <c r="B238" s="114" t="s">
        <v>236</v>
      </c>
      <c r="C238" s="115">
        <v>1009</v>
      </c>
      <c r="D238" s="115">
        <v>966085.19</v>
      </c>
      <c r="E238" s="115">
        <v>953359.49168731156</v>
      </c>
      <c r="F238" s="115">
        <v>1919444.6816873115</v>
      </c>
      <c r="G238" s="313">
        <v>1333.3</v>
      </c>
      <c r="H238" s="314">
        <v>1345299.7</v>
      </c>
      <c r="I238" s="314">
        <v>574144.98168731155</v>
      </c>
      <c r="J238" s="315">
        <v>0.29912035869801795</v>
      </c>
      <c r="K238" s="316">
        <v>355783.99046399997</v>
      </c>
      <c r="L238" s="316">
        <v>0</v>
      </c>
      <c r="M238" s="316">
        <v>11656.065398224937</v>
      </c>
      <c r="N238" s="316">
        <v>12175.987621151236</v>
      </c>
      <c r="O238" s="316">
        <v>0</v>
      </c>
      <c r="P238" s="317">
        <v>-64438.862492202315</v>
      </c>
      <c r="Q238" s="317">
        <v>15854.28262948985</v>
      </c>
      <c r="R238" s="317">
        <v>-268220.85009494331</v>
      </c>
      <c r="S238" s="318">
        <v>52328.302802560662</v>
      </c>
      <c r="T238" s="115">
        <v>689283.89801559271</v>
      </c>
      <c r="U238" s="319">
        <v>-45006.992421086798</v>
      </c>
      <c r="V238" s="320">
        <v>644276.90559450595</v>
      </c>
      <c r="W238" s="320">
        <v>222661.71679706057</v>
      </c>
      <c r="X238" s="84">
        <v>866938.62239156652</v>
      </c>
      <c r="Y238" s="321"/>
    </row>
    <row r="239" spans="1:25" s="322" customFormat="1" x14ac:dyDescent="0.25">
      <c r="A239" s="152">
        <v>743</v>
      </c>
      <c r="B239" s="114" t="s">
        <v>237</v>
      </c>
      <c r="C239" s="115">
        <v>64736</v>
      </c>
      <c r="D239" s="115">
        <v>100485452.42999999</v>
      </c>
      <c r="E239" s="115">
        <v>8524942.2006655298</v>
      </c>
      <c r="F239" s="115">
        <v>109010394.63066553</v>
      </c>
      <c r="G239" s="313">
        <v>1333.3</v>
      </c>
      <c r="H239" s="314">
        <v>86312508.799999997</v>
      </c>
      <c r="I239" s="314">
        <v>22697885.830665529</v>
      </c>
      <c r="J239" s="315">
        <v>0.20821762830569945</v>
      </c>
      <c r="K239" s="316">
        <v>0</v>
      </c>
      <c r="L239" s="316">
        <v>0</v>
      </c>
      <c r="M239" s="316">
        <v>913459.56791985105</v>
      </c>
      <c r="N239" s="316">
        <v>1271252.932747246</v>
      </c>
      <c r="O239" s="316">
        <v>484686.36963562225</v>
      </c>
      <c r="P239" s="317">
        <v>-6534352.2551718131</v>
      </c>
      <c r="Q239" s="317">
        <v>1017188.1469798364</v>
      </c>
      <c r="R239" s="317">
        <v>-3788102.496411154</v>
      </c>
      <c r="S239" s="318">
        <v>-1551476.2534244265</v>
      </c>
      <c r="T239" s="115">
        <v>14510541.842940686</v>
      </c>
      <c r="U239" s="319">
        <v>12827737.527200844</v>
      </c>
      <c r="V239" s="320">
        <v>27338279.370141529</v>
      </c>
      <c r="W239" s="320">
        <v>9451685.5516050756</v>
      </c>
      <c r="X239" s="84">
        <v>36789964.921746604</v>
      </c>
      <c r="Y239" s="321"/>
    </row>
    <row r="240" spans="1:25" s="322" customFormat="1" x14ac:dyDescent="0.25">
      <c r="A240" s="152">
        <v>746</v>
      </c>
      <c r="B240" s="114" t="s">
        <v>238</v>
      </c>
      <c r="C240" s="115">
        <v>4781</v>
      </c>
      <c r="D240" s="115">
        <v>10928441.82</v>
      </c>
      <c r="E240" s="115">
        <v>1088774.9833470865</v>
      </c>
      <c r="F240" s="115">
        <v>12017216.803347087</v>
      </c>
      <c r="G240" s="313">
        <v>1333.3</v>
      </c>
      <c r="H240" s="314">
        <v>6374507.2999999998</v>
      </c>
      <c r="I240" s="314">
        <v>5642709.5033470867</v>
      </c>
      <c r="J240" s="315">
        <v>0.46955210975102446</v>
      </c>
      <c r="K240" s="316">
        <v>46770.80184</v>
      </c>
      <c r="L240" s="316">
        <v>0</v>
      </c>
      <c r="M240" s="316">
        <v>74846.680126097563</v>
      </c>
      <c r="N240" s="316">
        <v>88314.169501667202</v>
      </c>
      <c r="O240" s="316">
        <v>0</v>
      </c>
      <c r="P240" s="317">
        <v>-334879.948181585</v>
      </c>
      <c r="Q240" s="317">
        <v>75123.216304847345</v>
      </c>
      <c r="R240" s="317">
        <v>-154755.67490200824</v>
      </c>
      <c r="S240" s="318">
        <v>-640250.2986837558</v>
      </c>
      <c r="T240" s="115">
        <v>4797878.4493523492</v>
      </c>
      <c r="U240" s="319">
        <v>1413875.9053000775</v>
      </c>
      <c r="V240" s="320">
        <v>6211754.3546524271</v>
      </c>
      <c r="W240" s="320">
        <v>860585.98483812041</v>
      </c>
      <c r="X240" s="84">
        <v>7072340.3394905478</v>
      </c>
      <c r="Y240" s="321"/>
    </row>
    <row r="241" spans="1:25" s="322" customFormat="1" x14ac:dyDescent="0.25">
      <c r="A241" s="152">
        <v>747</v>
      </c>
      <c r="B241" s="114" t="s">
        <v>239</v>
      </c>
      <c r="C241" s="115">
        <v>1352</v>
      </c>
      <c r="D241" s="115">
        <v>1434875.45</v>
      </c>
      <c r="E241" s="115">
        <v>503028.91410578071</v>
      </c>
      <c r="F241" s="115">
        <v>1937904.3641057806</v>
      </c>
      <c r="G241" s="313">
        <v>1333.3</v>
      </c>
      <c r="H241" s="314">
        <v>1802621.5999999999</v>
      </c>
      <c r="I241" s="314">
        <v>135282.76410578075</v>
      </c>
      <c r="J241" s="315">
        <v>6.9808792741021114E-2</v>
      </c>
      <c r="K241" s="316">
        <v>148688.67686400001</v>
      </c>
      <c r="L241" s="316">
        <v>0</v>
      </c>
      <c r="M241" s="316">
        <v>13107.576667513211</v>
      </c>
      <c r="N241" s="316">
        <v>18559.530906141048</v>
      </c>
      <c r="O241" s="316">
        <v>0</v>
      </c>
      <c r="P241" s="317">
        <v>-95014.42146130577</v>
      </c>
      <c r="Q241" s="317">
        <v>21243.795951506716</v>
      </c>
      <c r="R241" s="317">
        <v>288613.01998115837</v>
      </c>
      <c r="S241" s="318">
        <v>259380.59317902187</v>
      </c>
      <c r="T241" s="115">
        <v>789861.53619381622</v>
      </c>
      <c r="U241" s="319">
        <v>427720.46514455293</v>
      </c>
      <c r="V241" s="320">
        <v>1217582.0013383692</v>
      </c>
      <c r="W241" s="320">
        <v>325056.84489469999</v>
      </c>
      <c r="X241" s="84">
        <v>1542638.8462330692</v>
      </c>
      <c r="Y241" s="321"/>
    </row>
    <row r="242" spans="1:25" s="322" customFormat="1" x14ac:dyDescent="0.25">
      <c r="A242" s="152">
        <v>748</v>
      </c>
      <c r="B242" s="114" t="s">
        <v>240</v>
      </c>
      <c r="C242" s="115">
        <v>5028</v>
      </c>
      <c r="D242" s="115">
        <v>9798132</v>
      </c>
      <c r="E242" s="115">
        <v>1338842.0187994137</v>
      </c>
      <c r="F242" s="115">
        <v>11136974.018799413</v>
      </c>
      <c r="G242" s="313">
        <v>1333.3</v>
      </c>
      <c r="H242" s="314">
        <v>6703832.3999999994</v>
      </c>
      <c r="I242" s="314">
        <v>4433141.6187994136</v>
      </c>
      <c r="J242" s="315">
        <v>0.39805620551113707</v>
      </c>
      <c r="K242" s="316">
        <v>158047.49721600002</v>
      </c>
      <c r="L242" s="316">
        <v>0</v>
      </c>
      <c r="M242" s="316">
        <v>57059.703451598863</v>
      </c>
      <c r="N242" s="316">
        <v>86135.846602036763</v>
      </c>
      <c r="O242" s="316">
        <v>0</v>
      </c>
      <c r="P242" s="317">
        <v>-328625.41695816972</v>
      </c>
      <c r="Q242" s="317">
        <v>79004.294411372612</v>
      </c>
      <c r="R242" s="317">
        <v>522965.91531569761</v>
      </c>
      <c r="S242" s="318">
        <v>-42942.177892099084</v>
      </c>
      <c r="T242" s="115">
        <v>4964787.2809458505</v>
      </c>
      <c r="U242" s="319">
        <v>2543827.7102971305</v>
      </c>
      <c r="V242" s="320">
        <v>7508614.9912429806</v>
      </c>
      <c r="W242" s="320">
        <v>931915.82877656724</v>
      </c>
      <c r="X242" s="84">
        <v>8440530.8200195469</v>
      </c>
      <c r="Y242" s="321"/>
    </row>
    <row r="243" spans="1:25" s="322" customFormat="1" x14ac:dyDescent="0.25">
      <c r="A243" s="152">
        <v>749</v>
      </c>
      <c r="B243" s="114" t="s">
        <v>241</v>
      </c>
      <c r="C243" s="115">
        <v>21293</v>
      </c>
      <c r="D243" s="115">
        <v>37815408.670000002</v>
      </c>
      <c r="E243" s="115">
        <v>2081277.0003205503</v>
      </c>
      <c r="F243" s="115">
        <v>39896685.670320556</v>
      </c>
      <c r="G243" s="313">
        <v>1333.3</v>
      </c>
      <c r="H243" s="314">
        <v>28389956.899999999</v>
      </c>
      <c r="I243" s="314">
        <v>11506728.770320557</v>
      </c>
      <c r="J243" s="315">
        <v>0.28841314953839636</v>
      </c>
      <c r="K243" s="316">
        <v>0</v>
      </c>
      <c r="L243" s="316">
        <v>0</v>
      </c>
      <c r="M243" s="316">
        <v>207211.47521437384</v>
      </c>
      <c r="N243" s="316">
        <v>400585.4954515982</v>
      </c>
      <c r="O243" s="316">
        <v>0</v>
      </c>
      <c r="P243" s="317">
        <v>-1902949.7912948106</v>
      </c>
      <c r="Q243" s="317">
        <v>334574.07336940273</v>
      </c>
      <c r="R243" s="317">
        <v>-2520633.4862196804</v>
      </c>
      <c r="S243" s="318">
        <v>-2733837.662116033</v>
      </c>
      <c r="T243" s="115">
        <v>5291678.8747254051</v>
      </c>
      <c r="U243" s="319">
        <v>4160553.9777373606</v>
      </c>
      <c r="V243" s="320">
        <v>9452232.8524627648</v>
      </c>
      <c r="W243" s="320">
        <v>2930126.6212052917</v>
      </c>
      <c r="X243" s="84">
        <v>12382359.473668057</v>
      </c>
      <c r="Y243" s="321"/>
    </row>
    <row r="244" spans="1:25" s="322" customFormat="1" x14ac:dyDescent="0.25">
      <c r="A244" s="152">
        <v>751</v>
      </c>
      <c r="B244" s="114" t="s">
        <v>242</v>
      </c>
      <c r="C244" s="115">
        <v>2904</v>
      </c>
      <c r="D244" s="115">
        <v>3773928.33</v>
      </c>
      <c r="E244" s="115">
        <v>1314659.6101688689</v>
      </c>
      <c r="F244" s="115">
        <v>5088587.9401688688</v>
      </c>
      <c r="G244" s="313">
        <v>1333.3</v>
      </c>
      <c r="H244" s="314">
        <v>3871903.1999999997</v>
      </c>
      <c r="I244" s="314">
        <v>1216684.740168869</v>
      </c>
      <c r="J244" s="315">
        <v>0.23910066102316244</v>
      </c>
      <c r="K244" s="316">
        <v>129667.59590399999</v>
      </c>
      <c r="L244" s="316">
        <v>0</v>
      </c>
      <c r="M244" s="316">
        <v>21576.116229575633</v>
      </c>
      <c r="N244" s="316">
        <v>58568.911249032732</v>
      </c>
      <c r="O244" s="316">
        <v>0</v>
      </c>
      <c r="P244" s="317">
        <v>-178020.0950736923</v>
      </c>
      <c r="Q244" s="317">
        <v>45630.165268620935</v>
      </c>
      <c r="R244" s="317">
        <v>-106188.18670083737</v>
      </c>
      <c r="S244" s="318">
        <v>-356370.87934155046</v>
      </c>
      <c r="T244" s="115">
        <v>831548.36770401837</v>
      </c>
      <c r="U244" s="319">
        <v>1080633.8321123761</v>
      </c>
      <c r="V244" s="320">
        <v>1912182.1998163946</v>
      </c>
      <c r="W244" s="320">
        <v>511767.20078935567</v>
      </c>
      <c r="X244" s="84">
        <v>2423949.4006057503</v>
      </c>
      <c r="Y244" s="321"/>
    </row>
    <row r="245" spans="1:25" s="322" customFormat="1" x14ac:dyDescent="0.25">
      <c r="A245" s="152">
        <v>753</v>
      </c>
      <c r="B245" s="114" t="s">
        <v>243</v>
      </c>
      <c r="C245" s="115">
        <v>22190</v>
      </c>
      <c r="D245" s="115">
        <v>37017995.310000002</v>
      </c>
      <c r="E245" s="115">
        <v>6434688.4780847961</v>
      </c>
      <c r="F245" s="115">
        <v>43452683.788084798</v>
      </c>
      <c r="G245" s="313">
        <v>1333.3</v>
      </c>
      <c r="H245" s="314">
        <v>29585927</v>
      </c>
      <c r="I245" s="314">
        <v>13866756.788084798</v>
      </c>
      <c r="J245" s="315">
        <v>0.31912313761128869</v>
      </c>
      <c r="K245" s="316">
        <v>0</v>
      </c>
      <c r="L245" s="316">
        <v>0</v>
      </c>
      <c r="M245" s="316">
        <v>190267.52890039023</v>
      </c>
      <c r="N245" s="316">
        <v>358496.18266709516</v>
      </c>
      <c r="O245" s="316">
        <v>526722.70869602659</v>
      </c>
      <c r="P245" s="317">
        <v>-1795407.9110624075</v>
      </c>
      <c r="Q245" s="317">
        <v>348668.51491415239</v>
      </c>
      <c r="R245" s="317">
        <v>4564096.1508423472</v>
      </c>
      <c r="S245" s="318">
        <v>2661905.797450779</v>
      </c>
      <c r="T245" s="115">
        <v>20721505.760493182</v>
      </c>
      <c r="U245" s="319">
        <v>-579282.10722656886</v>
      </c>
      <c r="V245" s="320">
        <v>20142223.653266612</v>
      </c>
      <c r="W245" s="320">
        <v>2307108.1556201414</v>
      </c>
      <c r="X245" s="84">
        <v>22449331.808886755</v>
      </c>
      <c r="Y245" s="321"/>
    </row>
    <row r="246" spans="1:25" s="322" customFormat="1" x14ac:dyDescent="0.25">
      <c r="A246" s="152">
        <v>755</v>
      </c>
      <c r="B246" s="114" t="s">
        <v>244</v>
      </c>
      <c r="C246" s="115">
        <v>6198</v>
      </c>
      <c r="D246" s="115">
        <v>10028639.49</v>
      </c>
      <c r="E246" s="115">
        <v>1948532.9642189201</v>
      </c>
      <c r="F246" s="115">
        <v>11977172.45421892</v>
      </c>
      <c r="G246" s="313">
        <v>1333.3</v>
      </c>
      <c r="H246" s="314">
        <v>8263793.3999999994</v>
      </c>
      <c r="I246" s="314">
        <v>3713379.0542189209</v>
      </c>
      <c r="J246" s="315">
        <v>0.31003803847801281</v>
      </c>
      <c r="K246" s="316">
        <v>0</v>
      </c>
      <c r="L246" s="316">
        <v>0</v>
      </c>
      <c r="M246" s="316">
        <v>36356.12112624546</v>
      </c>
      <c r="N246" s="316">
        <v>95361.627007589283</v>
      </c>
      <c r="O246" s="316">
        <v>21276.600861675306</v>
      </c>
      <c r="P246" s="317">
        <v>-497830.9777419921</v>
      </c>
      <c r="Q246" s="317">
        <v>97388.348600176498</v>
      </c>
      <c r="R246" s="317">
        <v>513673.27661455324</v>
      </c>
      <c r="S246" s="318">
        <v>869640.71732149285</v>
      </c>
      <c r="T246" s="115">
        <v>4849244.7680086615</v>
      </c>
      <c r="U246" s="319">
        <v>215897.2828131385</v>
      </c>
      <c r="V246" s="320">
        <v>5065142.0508217998</v>
      </c>
      <c r="W246" s="320">
        <v>863957.95206679287</v>
      </c>
      <c r="X246" s="84">
        <v>5929100.0028885929</v>
      </c>
      <c r="Y246" s="321"/>
    </row>
    <row r="247" spans="1:25" s="322" customFormat="1" x14ac:dyDescent="0.25">
      <c r="A247" s="152">
        <v>758</v>
      </c>
      <c r="B247" s="114" t="s">
        <v>245</v>
      </c>
      <c r="C247" s="115">
        <v>8187</v>
      </c>
      <c r="D247" s="115">
        <v>10046966.75</v>
      </c>
      <c r="E247" s="115">
        <v>7426140.2685221313</v>
      </c>
      <c r="F247" s="115">
        <v>17473107.018522132</v>
      </c>
      <c r="G247" s="313">
        <v>1333.3</v>
      </c>
      <c r="H247" s="314">
        <v>10915727.1</v>
      </c>
      <c r="I247" s="314">
        <v>6557379.9185221326</v>
      </c>
      <c r="J247" s="315">
        <v>0.37528413873795141</v>
      </c>
      <c r="K247" s="316">
        <v>1076443.1994959998</v>
      </c>
      <c r="L247" s="316">
        <v>114064.38</v>
      </c>
      <c r="M247" s="316">
        <v>108025.36237867929</v>
      </c>
      <c r="N247" s="316">
        <v>149265.00776425897</v>
      </c>
      <c r="O247" s="316">
        <v>0</v>
      </c>
      <c r="P247" s="317">
        <v>-592468.62657448999</v>
      </c>
      <c r="Q247" s="317">
        <v>128641.24072114311</v>
      </c>
      <c r="R247" s="317">
        <v>-4307915.1460966785</v>
      </c>
      <c r="S247" s="318">
        <v>-2288051.4440695071</v>
      </c>
      <c r="T247" s="115">
        <v>945383.89214153774</v>
      </c>
      <c r="U247" s="319">
        <v>-179470.46000989061</v>
      </c>
      <c r="V247" s="320">
        <v>765913.43213164713</v>
      </c>
      <c r="W247" s="320">
        <v>1472836.557902023</v>
      </c>
      <c r="X247" s="84">
        <v>2238749.9900336703</v>
      </c>
      <c r="Y247" s="321"/>
    </row>
    <row r="248" spans="1:25" s="322" customFormat="1" x14ac:dyDescent="0.25">
      <c r="A248" s="152">
        <v>759</v>
      </c>
      <c r="B248" s="114" t="s">
        <v>246</v>
      </c>
      <c r="C248" s="115">
        <v>1997</v>
      </c>
      <c r="D248" s="115">
        <v>2829247.89</v>
      </c>
      <c r="E248" s="115">
        <v>591414.57637900754</v>
      </c>
      <c r="F248" s="115">
        <v>3420662.4663790078</v>
      </c>
      <c r="G248" s="313">
        <v>1333.3</v>
      </c>
      <c r="H248" s="314">
        <v>2662600.1</v>
      </c>
      <c r="I248" s="314">
        <v>758062.3663790077</v>
      </c>
      <c r="J248" s="315">
        <v>0.22161273549490712</v>
      </c>
      <c r="K248" s="316">
        <v>212585.36291999999</v>
      </c>
      <c r="L248" s="316">
        <v>0</v>
      </c>
      <c r="M248" s="316">
        <v>25969.964360099508</v>
      </c>
      <c r="N248" s="316">
        <v>24936.423277476504</v>
      </c>
      <c r="O248" s="316">
        <v>0</v>
      </c>
      <c r="P248" s="317">
        <v>-135498.76259854113</v>
      </c>
      <c r="Q248" s="317">
        <v>31378.595055590911</v>
      </c>
      <c r="R248" s="317">
        <v>327847.10422797321</v>
      </c>
      <c r="S248" s="318">
        <v>11432.504784708492</v>
      </c>
      <c r="T248" s="115">
        <v>1256713.5584063153</v>
      </c>
      <c r="U248" s="319">
        <v>930263.42810104997</v>
      </c>
      <c r="V248" s="320">
        <v>2186976.9865073655</v>
      </c>
      <c r="W248" s="320">
        <v>452077.32793053158</v>
      </c>
      <c r="X248" s="84">
        <v>2639054.3144378969</v>
      </c>
      <c r="Y248" s="321"/>
    </row>
    <row r="249" spans="1:25" s="322" customFormat="1" x14ac:dyDescent="0.25">
      <c r="A249" s="152">
        <v>761</v>
      </c>
      <c r="B249" s="114" t="s">
        <v>247</v>
      </c>
      <c r="C249" s="115">
        <v>8563</v>
      </c>
      <c r="D249" s="115">
        <v>10694231.520000001</v>
      </c>
      <c r="E249" s="115">
        <v>1724042.0620510764</v>
      </c>
      <c r="F249" s="115">
        <v>12418273.582051078</v>
      </c>
      <c r="G249" s="313">
        <v>1333.3</v>
      </c>
      <c r="H249" s="314">
        <v>11417047.9</v>
      </c>
      <c r="I249" s="314">
        <v>1001225.6820510775</v>
      </c>
      <c r="J249" s="315">
        <v>8.0625191210009481E-2</v>
      </c>
      <c r="K249" s="316">
        <v>0</v>
      </c>
      <c r="L249" s="316">
        <v>0</v>
      </c>
      <c r="M249" s="316">
        <v>89610.310606473926</v>
      </c>
      <c r="N249" s="316">
        <v>135149.3843280728</v>
      </c>
      <c r="O249" s="316">
        <v>0</v>
      </c>
      <c r="P249" s="317">
        <v>-657883.22857852164</v>
      </c>
      <c r="Q249" s="317">
        <v>134549.27864848523</v>
      </c>
      <c r="R249" s="317">
        <v>2486994.9629147374</v>
      </c>
      <c r="S249" s="318">
        <v>1717946.3211660339</v>
      </c>
      <c r="T249" s="115">
        <v>4907592.7111363597</v>
      </c>
      <c r="U249" s="319">
        <v>4092689.6627492472</v>
      </c>
      <c r="V249" s="320">
        <v>9000282.3738856073</v>
      </c>
      <c r="W249" s="320">
        <v>1710214.2902029788</v>
      </c>
      <c r="X249" s="84">
        <v>10710496.664088586</v>
      </c>
      <c r="Y249" s="321"/>
    </row>
    <row r="250" spans="1:25" s="322" customFormat="1" x14ac:dyDescent="0.25">
      <c r="A250" s="152">
        <v>762</v>
      </c>
      <c r="B250" s="114" t="s">
        <v>248</v>
      </c>
      <c r="C250" s="115">
        <v>3777</v>
      </c>
      <c r="D250" s="115">
        <v>4330881.63</v>
      </c>
      <c r="E250" s="115">
        <v>1512042.4828611542</v>
      </c>
      <c r="F250" s="115">
        <v>5842924.1128611546</v>
      </c>
      <c r="G250" s="313">
        <v>1333.3</v>
      </c>
      <c r="H250" s="314">
        <v>5035874.0999999996</v>
      </c>
      <c r="I250" s="314">
        <v>807050.01286115497</v>
      </c>
      <c r="J250" s="315">
        <v>0.13812433590994561</v>
      </c>
      <c r="K250" s="316">
        <v>362917.15437599999</v>
      </c>
      <c r="L250" s="316">
        <v>0</v>
      </c>
      <c r="M250" s="316">
        <v>40719.471556019882</v>
      </c>
      <c r="N250" s="316">
        <v>70503.22722940112</v>
      </c>
      <c r="O250" s="316">
        <v>0</v>
      </c>
      <c r="P250" s="317">
        <v>-274042.73554315965</v>
      </c>
      <c r="Q250" s="317">
        <v>59347.498009497685</v>
      </c>
      <c r="R250" s="317">
        <v>1282522.1789039294</v>
      </c>
      <c r="S250" s="318">
        <v>765273.78337257635</v>
      </c>
      <c r="T250" s="115">
        <v>3114290.5907654199</v>
      </c>
      <c r="U250" s="319">
        <v>428201.04635050904</v>
      </c>
      <c r="V250" s="320">
        <v>3542491.6371159288</v>
      </c>
      <c r="W250" s="320">
        <v>826112.46446829138</v>
      </c>
      <c r="X250" s="84">
        <v>4368604.1015842203</v>
      </c>
      <c r="Y250" s="321"/>
    </row>
    <row r="251" spans="1:25" s="322" customFormat="1" x14ac:dyDescent="0.25">
      <c r="A251" s="152">
        <v>765</v>
      </c>
      <c r="B251" s="114" t="s">
        <v>249</v>
      </c>
      <c r="C251" s="115">
        <v>10348</v>
      </c>
      <c r="D251" s="115">
        <v>14373036.459999999</v>
      </c>
      <c r="E251" s="115">
        <v>3257034.1242678901</v>
      </c>
      <c r="F251" s="115">
        <v>17630070.584267888</v>
      </c>
      <c r="G251" s="313">
        <v>1333.3</v>
      </c>
      <c r="H251" s="314">
        <v>13796988.4</v>
      </c>
      <c r="I251" s="314">
        <v>3833082.1842678878</v>
      </c>
      <c r="J251" s="315">
        <v>0.21741729086940362</v>
      </c>
      <c r="K251" s="316">
        <v>374266.96070399997</v>
      </c>
      <c r="L251" s="316">
        <v>0</v>
      </c>
      <c r="M251" s="316">
        <v>134962.17176268226</v>
      </c>
      <c r="N251" s="316">
        <v>166724.28330547153</v>
      </c>
      <c r="O251" s="316">
        <v>0</v>
      </c>
      <c r="P251" s="317">
        <v>-727277.25137691724</v>
      </c>
      <c r="Q251" s="317">
        <v>162596.74593653218</v>
      </c>
      <c r="R251" s="317">
        <v>-2513047.9136817916</v>
      </c>
      <c r="S251" s="318">
        <v>-984452.81385013321</v>
      </c>
      <c r="T251" s="115">
        <v>446854.36706773192</v>
      </c>
      <c r="U251" s="319">
        <v>1563080.731759039</v>
      </c>
      <c r="V251" s="320">
        <v>2009935.0988267709</v>
      </c>
      <c r="W251" s="320">
        <v>1819889.798515456</v>
      </c>
      <c r="X251" s="84">
        <v>3829824.8973422269</v>
      </c>
      <c r="Y251" s="321"/>
    </row>
    <row r="252" spans="1:25" s="322" customFormat="1" x14ac:dyDescent="0.25">
      <c r="A252" s="152">
        <v>768</v>
      </c>
      <c r="B252" s="114" t="s">
        <v>250</v>
      </c>
      <c r="C252" s="115">
        <v>2430</v>
      </c>
      <c r="D252" s="115">
        <v>2005019.03</v>
      </c>
      <c r="E252" s="115">
        <v>1752499.7204157976</v>
      </c>
      <c r="F252" s="115">
        <v>3757518.7504157973</v>
      </c>
      <c r="G252" s="313">
        <v>1333.3</v>
      </c>
      <c r="H252" s="314">
        <v>3239919</v>
      </c>
      <c r="I252" s="314">
        <v>517599.75041579735</v>
      </c>
      <c r="J252" s="315">
        <v>0.137750410522508</v>
      </c>
      <c r="K252" s="316">
        <v>269459.22023999994</v>
      </c>
      <c r="L252" s="316">
        <v>0</v>
      </c>
      <c r="M252" s="316">
        <v>28332.88469042924</v>
      </c>
      <c r="N252" s="316">
        <v>28943.286840420336</v>
      </c>
      <c r="O252" s="316">
        <v>0</v>
      </c>
      <c r="P252" s="317">
        <v>-240687.86393563094</v>
      </c>
      <c r="Q252" s="317">
        <v>38182.266392131154</v>
      </c>
      <c r="R252" s="317">
        <v>162972.09716201093</v>
      </c>
      <c r="S252" s="318">
        <v>498210.80131743796</v>
      </c>
      <c r="T252" s="115">
        <v>1303012.4431225958</v>
      </c>
      <c r="U252" s="319">
        <v>398872.73077490681</v>
      </c>
      <c r="V252" s="320">
        <v>1701885.1738975025</v>
      </c>
      <c r="W252" s="320">
        <v>547705.63967042998</v>
      </c>
      <c r="X252" s="84">
        <v>2249590.8135679327</v>
      </c>
      <c r="Y252" s="321"/>
    </row>
    <row r="253" spans="1:25" s="322" customFormat="1" x14ac:dyDescent="0.25">
      <c r="A253" s="152">
        <v>777</v>
      </c>
      <c r="B253" s="114" t="s">
        <v>251</v>
      </c>
      <c r="C253" s="115">
        <v>7508</v>
      </c>
      <c r="D253" s="115">
        <v>7243554.6299999999</v>
      </c>
      <c r="E253" s="115">
        <v>5022433.8687224695</v>
      </c>
      <c r="F253" s="115">
        <v>12265988.498722469</v>
      </c>
      <c r="G253" s="313">
        <v>1333.3</v>
      </c>
      <c r="H253" s="314">
        <v>10010416.4</v>
      </c>
      <c r="I253" s="314">
        <v>2255572.0987224691</v>
      </c>
      <c r="J253" s="315">
        <v>0.18388832656718959</v>
      </c>
      <c r="K253" s="316">
        <v>1006567.6481280001</v>
      </c>
      <c r="L253" s="316">
        <v>0</v>
      </c>
      <c r="M253" s="316">
        <v>85230.907289680792</v>
      </c>
      <c r="N253" s="316">
        <v>110703.71339614158</v>
      </c>
      <c r="O253" s="316">
        <v>0</v>
      </c>
      <c r="P253" s="317">
        <v>-532596.11443157075</v>
      </c>
      <c r="Q253" s="317">
        <v>117972.20414490564</v>
      </c>
      <c r="R253" s="317">
        <v>-703599.08243160334</v>
      </c>
      <c r="S253" s="318">
        <v>35274.828092681608</v>
      </c>
      <c r="T253" s="115">
        <v>2375126.2029107055</v>
      </c>
      <c r="U253" s="319">
        <v>2268354.8755873502</v>
      </c>
      <c r="V253" s="320">
        <v>4643481.0784980562</v>
      </c>
      <c r="W253" s="320">
        <v>1504271.875003905</v>
      </c>
      <c r="X253" s="84">
        <v>6147752.9535019612</v>
      </c>
      <c r="Y253" s="321"/>
    </row>
    <row r="254" spans="1:25" s="322" customFormat="1" x14ac:dyDescent="0.25">
      <c r="A254" s="152">
        <v>778</v>
      </c>
      <c r="B254" s="114" t="s">
        <v>252</v>
      </c>
      <c r="C254" s="115">
        <v>6891</v>
      </c>
      <c r="D254" s="115">
        <v>8439341.3599999994</v>
      </c>
      <c r="E254" s="115">
        <v>1307723.8256954399</v>
      </c>
      <c r="F254" s="115">
        <v>9747065.1856954396</v>
      </c>
      <c r="G254" s="313">
        <v>1333.3</v>
      </c>
      <c r="H254" s="314">
        <v>9187770.2999999989</v>
      </c>
      <c r="I254" s="314">
        <v>559294.88569544069</v>
      </c>
      <c r="J254" s="315">
        <v>5.7380850034351727E-2</v>
      </c>
      <c r="K254" s="316">
        <v>161983.70496</v>
      </c>
      <c r="L254" s="316">
        <v>0</v>
      </c>
      <c r="M254" s="316">
        <v>81176.587634648691</v>
      </c>
      <c r="N254" s="316">
        <v>101763.63798899302</v>
      </c>
      <c r="O254" s="316">
        <v>0</v>
      </c>
      <c r="P254" s="317">
        <v>-672322.15147548681</v>
      </c>
      <c r="Q254" s="317">
        <v>108277.3653120065</v>
      </c>
      <c r="R254" s="317">
        <v>-344016.12169223517</v>
      </c>
      <c r="S254" s="318">
        <v>-365307.188666542</v>
      </c>
      <c r="T254" s="115">
        <v>-369149.28024317516</v>
      </c>
      <c r="U254" s="319">
        <v>2912545.8158553457</v>
      </c>
      <c r="V254" s="320">
        <v>2543396.5356121706</v>
      </c>
      <c r="W254" s="320">
        <v>1305381.8604402121</v>
      </c>
      <c r="X254" s="84">
        <v>3848778.3960523829</v>
      </c>
      <c r="Y254" s="321"/>
    </row>
    <row r="255" spans="1:25" s="322" customFormat="1" x14ac:dyDescent="0.25">
      <c r="A255" s="152">
        <v>781</v>
      </c>
      <c r="B255" s="114" t="s">
        <v>253</v>
      </c>
      <c r="C255" s="115">
        <v>3584</v>
      </c>
      <c r="D255" s="115">
        <v>2985023.52</v>
      </c>
      <c r="E255" s="115">
        <v>985958.20009324071</v>
      </c>
      <c r="F255" s="115">
        <v>3970981.720093241</v>
      </c>
      <c r="G255" s="313">
        <v>1333.3</v>
      </c>
      <c r="H255" s="314">
        <v>4778547.2000000002</v>
      </c>
      <c r="I255" s="314">
        <v>-807565.47990675922</v>
      </c>
      <c r="J255" s="315">
        <v>-0.20336670799073764</v>
      </c>
      <c r="K255" s="316">
        <v>348474.72844799998</v>
      </c>
      <c r="L255" s="316">
        <v>0</v>
      </c>
      <c r="M255" s="316">
        <v>38022.769389325687</v>
      </c>
      <c r="N255" s="316">
        <v>57485.553412336019</v>
      </c>
      <c r="O255" s="316">
        <v>0</v>
      </c>
      <c r="P255" s="317">
        <v>-282221.48718736682</v>
      </c>
      <c r="Q255" s="317">
        <v>56314.914711686448</v>
      </c>
      <c r="R255" s="317">
        <v>1248489.7691305799</v>
      </c>
      <c r="S255" s="318">
        <v>1306112.8193550841</v>
      </c>
      <c r="T255" s="115">
        <v>1965113.5873528861</v>
      </c>
      <c r="U255" s="319">
        <v>602313.07854897645</v>
      </c>
      <c r="V255" s="320">
        <v>2567426.6659018626</v>
      </c>
      <c r="W255" s="320">
        <v>757256.4551293907</v>
      </c>
      <c r="X255" s="84">
        <v>3324683.1210312531</v>
      </c>
      <c r="Y255" s="321"/>
    </row>
    <row r="256" spans="1:25" s="322" customFormat="1" x14ac:dyDescent="0.25">
      <c r="A256" s="152">
        <v>783</v>
      </c>
      <c r="B256" s="114" t="s">
        <v>254</v>
      </c>
      <c r="C256" s="115">
        <v>6588</v>
      </c>
      <c r="D256" s="115">
        <v>8117238.0199999996</v>
      </c>
      <c r="E256" s="115">
        <v>1105951.9898053051</v>
      </c>
      <c r="F256" s="115">
        <v>9223190.0098053049</v>
      </c>
      <c r="G256" s="313">
        <v>1333.3</v>
      </c>
      <c r="H256" s="314">
        <v>8783780.4000000004</v>
      </c>
      <c r="I256" s="314">
        <v>439409.60980530456</v>
      </c>
      <c r="J256" s="315">
        <v>4.7641825587260149E-2</v>
      </c>
      <c r="K256" s="316">
        <v>0</v>
      </c>
      <c r="L256" s="316">
        <v>0</v>
      </c>
      <c r="M256" s="316">
        <v>98950.516258618212</v>
      </c>
      <c r="N256" s="316">
        <v>105592.99384513596</v>
      </c>
      <c r="O256" s="316">
        <v>0</v>
      </c>
      <c r="P256" s="317">
        <v>-485784.14133659942</v>
      </c>
      <c r="Q256" s="317">
        <v>103516.36666311113</v>
      </c>
      <c r="R256" s="317">
        <v>321640.53871847037</v>
      </c>
      <c r="S256" s="318">
        <v>197928.02868102744</v>
      </c>
      <c r="T256" s="115">
        <v>781253.91263506829</v>
      </c>
      <c r="U256" s="319">
        <v>1516168.0448815664</v>
      </c>
      <c r="V256" s="320">
        <v>2297421.9575166348</v>
      </c>
      <c r="W256" s="320">
        <v>1191814.8621438243</v>
      </c>
      <c r="X256" s="84">
        <v>3489236.8196604592</v>
      </c>
      <c r="Y256" s="321"/>
    </row>
    <row r="257" spans="1:25" s="322" customFormat="1" x14ac:dyDescent="0.25">
      <c r="A257" s="152">
        <v>785</v>
      </c>
      <c r="B257" s="114" t="s">
        <v>255</v>
      </c>
      <c r="C257" s="115">
        <v>2673</v>
      </c>
      <c r="D257" s="115">
        <v>2834629.14</v>
      </c>
      <c r="E257" s="115">
        <v>1321147.5835452552</v>
      </c>
      <c r="F257" s="115">
        <v>4155776.7235452551</v>
      </c>
      <c r="G257" s="313">
        <v>1333.3</v>
      </c>
      <c r="H257" s="314">
        <v>3563910.9</v>
      </c>
      <c r="I257" s="314">
        <v>591865.82354525523</v>
      </c>
      <c r="J257" s="315">
        <v>0.14242002468321732</v>
      </c>
      <c r="K257" s="316">
        <v>825200.90452799993</v>
      </c>
      <c r="L257" s="316">
        <v>0</v>
      </c>
      <c r="M257" s="316">
        <v>33454.841936148368</v>
      </c>
      <c r="N257" s="316">
        <v>49386.841384509797</v>
      </c>
      <c r="O257" s="316">
        <v>0</v>
      </c>
      <c r="P257" s="317">
        <v>-221554.54582919407</v>
      </c>
      <c r="Q257" s="317">
        <v>42000.493031344267</v>
      </c>
      <c r="R257" s="317">
        <v>600980.02634213038</v>
      </c>
      <c r="S257" s="317">
        <v>523216.70295990806</v>
      </c>
      <c r="T257" s="115">
        <v>2444551.0878981021</v>
      </c>
      <c r="U257" s="319">
        <v>828803.55495871685</v>
      </c>
      <c r="V257" s="320">
        <v>3273354.6428568191</v>
      </c>
      <c r="W257" s="320">
        <v>567260.07230736944</v>
      </c>
      <c r="X257" s="84">
        <v>3840614.7151641883</v>
      </c>
      <c r="Y257" s="321"/>
    </row>
    <row r="258" spans="1:25" s="322" customFormat="1" x14ac:dyDescent="0.25">
      <c r="A258" s="152">
        <v>790</v>
      </c>
      <c r="B258" s="114" t="s">
        <v>256</v>
      </c>
      <c r="C258" s="115">
        <v>23998</v>
      </c>
      <c r="D258" s="115">
        <v>32135800.129999999</v>
      </c>
      <c r="E258" s="115">
        <v>3927652.1724263411</v>
      </c>
      <c r="F258" s="115">
        <v>36063452.302426338</v>
      </c>
      <c r="G258" s="313">
        <v>1333.3</v>
      </c>
      <c r="H258" s="314">
        <v>31996533.399999999</v>
      </c>
      <c r="I258" s="314">
        <v>4066918.9024263397</v>
      </c>
      <c r="J258" s="315">
        <v>0.11277120305403258</v>
      </c>
      <c r="K258" s="316">
        <v>0</v>
      </c>
      <c r="L258" s="316">
        <v>0</v>
      </c>
      <c r="M258" s="316">
        <v>271918.91796145594</v>
      </c>
      <c r="N258" s="316">
        <v>489297.19612231327</v>
      </c>
      <c r="O258" s="316">
        <v>0</v>
      </c>
      <c r="P258" s="317">
        <v>-2216204.409688178</v>
      </c>
      <c r="Q258" s="317">
        <v>377077.37813924422</v>
      </c>
      <c r="R258" s="317">
        <v>3278098.8190262555</v>
      </c>
      <c r="S258" s="318">
        <v>1922700.5173990726</v>
      </c>
      <c r="T258" s="115">
        <v>8189807.3213865031</v>
      </c>
      <c r="U258" s="319">
        <v>9816007.7799168341</v>
      </c>
      <c r="V258" s="320">
        <v>18005815.101303339</v>
      </c>
      <c r="W258" s="320">
        <v>4277656.8112099078</v>
      </c>
      <c r="X258" s="84">
        <v>22283471.912513249</v>
      </c>
      <c r="Y258" s="321"/>
    </row>
    <row r="259" spans="1:25" s="322" customFormat="1" x14ac:dyDescent="0.25">
      <c r="A259" s="152">
        <v>791</v>
      </c>
      <c r="B259" s="114" t="s">
        <v>257</v>
      </c>
      <c r="C259" s="115">
        <v>5131</v>
      </c>
      <c r="D259" s="115">
        <v>7210470.3499999996</v>
      </c>
      <c r="E259" s="115">
        <v>2125592.7435957687</v>
      </c>
      <c r="F259" s="115">
        <v>9336063.0935957693</v>
      </c>
      <c r="G259" s="313">
        <v>1333.3</v>
      </c>
      <c r="H259" s="314">
        <v>6841162.2999999998</v>
      </c>
      <c r="I259" s="314">
        <v>2494900.7935957694</v>
      </c>
      <c r="J259" s="315">
        <v>0.26723264063063035</v>
      </c>
      <c r="K259" s="316">
        <v>674921.23171199998</v>
      </c>
      <c r="L259" s="316">
        <v>0</v>
      </c>
      <c r="M259" s="316">
        <v>60328.140951401685</v>
      </c>
      <c r="N259" s="316">
        <v>69533.268310725733</v>
      </c>
      <c r="O259" s="316">
        <v>0</v>
      </c>
      <c r="P259" s="317">
        <v>-335635.1529459763</v>
      </c>
      <c r="Q259" s="317">
        <v>80622.719694660482</v>
      </c>
      <c r="R259" s="317">
        <v>1147261.1355685191</v>
      </c>
      <c r="S259" s="318">
        <v>316944.30279168376</v>
      </c>
      <c r="T259" s="115">
        <v>4508876.4396787845</v>
      </c>
      <c r="U259" s="319">
        <v>2672441.1590087931</v>
      </c>
      <c r="V259" s="320">
        <v>7181317.598687578</v>
      </c>
      <c r="W259" s="320">
        <v>1175372.8535280717</v>
      </c>
      <c r="X259" s="84">
        <v>8356690.4522156492</v>
      </c>
      <c r="Y259" s="321"/>
    </row>
    <row r="260" spans="1:25" s="322" customFormat="1" x14ac:dyDescent="0.25">
      <c r="A260" s="152">
        <v>831</v>
      </c>
      <c r="B260" s="114" t="s">
        <v>258</v>
      </c>
      <c r="C260" s="115">
        <v>4595</v>
      </c>
      <c r="D260" s="115">
        <v>6475194.7199999988</v>
      </c>
      <c r="E260" s="115">
        <v>1564805.7295168573</v>
      </c>
      <c r="F260" s="115">
        <v>8040000.4495168561</v>
      </c>
      <c r="G260" s="313">
        <v>1333.3</v>
      </c>
      <c r="H260" s="314">
        <v>6126513.5</v>
      </c>
      <c r="I260" s="314">
        <v>1913486.9495168561</v>
      </c>
      <c r="J260" s="315">
        <v>0.23799587593702715</v>
      </c>
      <c r="K260" s="316">
        <v>0</v>
      </c>
      <c r="L260" s="316">
        <v>0</v>
      </c>
      <c r="M260" s="316">
        <v>23794.736603854606</v>
      </c>
      <c r="N260" s="316">
        <v>81191.223348071799</v>
      </c>
      <c r="O260" s="316">
        <v>0</v>
      </c>
      <c r="P260" s="317">
        <v>-326147.10062107991</v>
      </c>
      <c r="Q260" s="317">
        <v>72200.623074832372</v>
      </c>
      <c r="R260" s="317">
        <v>299823.68040519831</v>
      </c>
      <c r="S260" s="318">
        <v>410581.82918630476</v>
      </c>
      <c r="T260" s="115">
        <v>2474931.941514038</v>
      </c>
      <c r="U260" s="319">
        <v>647074.32077133306</v>
      </c>
      <c r="V260" s="320">
        <v>3122006.2622853713</v>
      </c>
      <c r="W260" s="320">
        <v>664034.54499507183</v>
      </c>
      <c r="X260" s="84">
        <v>3786040.8072804431</v>
      </c>
      <c r="Y260" s="321"/>
    </row>
    <row r="261" spans="1:25" s="322" customFormat="1" x14ac:dyDescent="0.25">
      <c r="A261" s="152">
        <v>832</v>
      </c>
      <c r="B261" s="114" t="s">
        <v>259</v>
      </c>
      <c r="C261" s="115">
        <v>3913</v>
      </c>
      <c r="D261" s="115">
        <v>5418629.25</v>
      </c>
      <c r="E261" s="115">
        <v>2343304.6351122223</v>
      </c>
      <c r="F261" s="115">
        <v>7761933.8851122223</v>
      </c>
      <c r="G261" s="313">
        <v>1333.3</v>
      </c>
      <c r="H261" s="314">
        <v>5217202.8999999994</v>
      </c>
      <c r="I261" s="314">
        <v>2544730.9851122228</v>
      </c>
      <c r="J261" s="315">
        <v>0.32784754711620828</v>
      </c>
      <c r="K261" s="316">
        <v>1225215.2072159997</v>
      </c>
      <c r="L261" s="316">
        <v>0</v>
      </c>
      <c r="M261" s="316">
        <v>46079.843246428594</v>
      </c>
      <c r="N261" s="316">
        <v>59199.050542188335</v>
      </c>
      <c r="O261" s="316">
        <v>0</v>
      </c>
      <c r="P261" s="317">
        <v>-298831.68956589466</v>
      </c>
      <c r="Q261" s="317">
        <v>61484.447898110782</v>
      </c>
      <c r="R261" s="317">
        <v>1686247.4493301946</v>
      </c>
      <c r="S261" s="318">
        <v>1114186.5040817787</v>
      </c>
      <c r="T261" s="115">
        <v>6438311.7978610294</v>
      </c>
      <c r="U261" s="319">
        <v>1463714.8955409217</v>
      </c>
      <c r="V261" s="320">
        <v>7902026.6934019513</v>
      </c>
      <c r="W261" s="320">
        <v>753115.35448032897</v>
      </c>
      <c r="X261" s="84">
        <v>8655142.0478822812</v>
      </c>
      <c r="Y261" s="321"/>
    </row>
    <row r="262" spans="1:25" s="322" customFormat="1" x14ac:dyDescent="0.25">
      <c r="A262" s="152">
        <v>833</v>
      </c>
      <c r="B262" s="114" t="s">
        <v>260</v>
      </c>
      <c r="C262" s="115">
        <v>1677</v>
      </c>
      <c r="D262" s="115">
        <v>2062098.54</v>
      </c>
      <c r="E262" s="115">
        <v>449308.23791299667</v>
      </c>
      <c r="F262" s="115">
        <v>2511406.7779129967</v>
      </c>
      <c r="G262" s="313">
        <v>1333.3</v>
      </c>
      <c r="H262" s="314">
        <v>2235944.1</v>
      </c>
      <c r="I262" s="314">
        <v>275462.67791299662</v>
      </c>
      <c r="J262" s="315">
        <v>0.10968461196155119</v>
      </c>
      <c r="K262" s="316">
        <v>49062.633984</v>
      </c>
      <c r="L262" s="316">
        <v>0</v>
      </c>
      <c r="M262" s="316">
        <v>15353.481373177387</v>
      </c>
      <c r="N262" s="316">
        <v>21772.515036074259</v>
      </c>
      <c r="O262" s="316">
        <v>5093.8163205963265</v>
      </c>
      <c r="P262" s="317">
        <v>-108261.83695681197</v>
      </c>
      <c r="Q262" s="317">
        <v>26350.477670618908</v>
      </c>
      <c r="R262" s="317">
        <v>511175.18887927657</v>
      </c>
      <c r="S262" s="318">
        <v>643403.33240608778</v>
      </c>
      <c r="T262" s="115">
        <v>1439412.286626016</v>
      </c>
      <c r="U262" s="319">
        <v>357342.83887386788</v>
      </c>
      <c r="V262" s="320">
        <v>1796755.1254998839</v>
      </c>
      <c r="W262" s="320">
        <v>316893.24041587109</v>
      </c>
      <c r="X262" s="84">
        <v>2113648.3659157548</v>
      </c>
      <c r="Y262" s="321"/>
    </row>
    <row r="263" spans="1:25" s="322" customFormat="1" x14ac:dyDescent="0.25">
      <c r="A263" s="152">
        <v>834</v>
      </c>
      <c r="B263" s="114" t="s">
        <v>261</v>
      </c>
      <c r="C263" s="115">
        <v>5967</v>
      </c>
      <c r="D263" s="115">
        <v>8168550.8399999999</v>
      </c>
      <c r="E263" s="115">
        <v>1098951.4952150874</v>
      </c>
      <c r="F263" s="115">
        <v>9267502.335215088</v>
      </c>
      <c r="G263" s="313">
        <v>1333.3</v>
      </c>
      <c r="H263" s="314">
        <v>7955801.0999999996</v>
      </c>
      <c r="I263" s="314">
        <v>1311701.2352150884</v>
      </c>
      <c r="J263" s="315">
        <v>0.14153772912803322</v>
      </c>
      <c r="K263" s="316">
        <v>0</v>
      </c>
      <c r="L263" s="316">
        <v>0</v>
      </c>
      <c r="M263" s="316">
        <v>48438.830553359599</v>
      </c>
      <c r="N263" s="316">
        <v>111461.97850976941</v>
      </c>
      <c r="O263" s="316">
        <v>0</v>
      </c>
      <c r="P263" s="317">
        <v>-434545.67649749381</v>
      </c>
      <c r="Q263" s="317">
        <v>93758.676362899831</v>
      </c>
      <c r="R263" s="317">
        <v>1228827.6821820433</v>
      </c>
      <c r="S263" s="318">
        <v>786595.51759243896</v>
      </c>
      <c r="T263" s="115">
        <v>3146238.2439181055</v>
      </c>
      <c r="U263" s="319">
        <v>1639445.8034222908</v>
      </c>
      <c r="V263" s="320">
        <v>4785684.0473403968</v>
      </c>
      <c r="W263" s="320">
        <v>1069003.6111133692</v>
      </c>
      <c r="X263" s="84">
        <v>5854687.6584537663</v>
      </c>
      <c r="Y263" s="321"/>
    </row>
    <row r="264" spans="1:25" s="322" customFormat="1" x14ac:dyDescent="0.25">
      <c r="A264" s="152">
        <v>837</v>
      </c>
      <c r="B264" s="114" t="s">
        <v>262</v>
      </c>
      <c r="C264" s="115">
        <v>244223</v>
      </c>
      <c r="D264" s="115">
        <v>296439205.27000004</v>
      </c>
      <c r="E264" s="115">
        <v>58652937.580569528</v>
      </c>
      <c r="F264" s="115">
        <v>355092142.85056955</v>
      </c>
      <c r="G264" s="313">
        <v>1333.3</v>
      </c>
      <c r="H264" s="314">
        <v>325622525.89999998</v>
      </c>
      <c r="I264" s="314">
        <v>29469616.95056957</v>
      </c>
      <c r="J264" s="315">
        <v>8.2991464452005698E-2</v>
      </c>
      <c r="K264" s="316">
        <v>0</v>
      </c>
      <c r="L264" s="316">
        <v>0</v>
      </c>
      <c r="M264" s="316">
        <v>3690417.1645298642</v>
      </c>
      <c r="N264" s="316">
        <v>4891233.0732611762</v>
      </c>
      <c r="O264" s="316">
        <v>3036539.1331356042</v>
      </c>
      <c r="P264" s="317">
        <v>-35892324.191146955</v>
      </c>
      <c r="Q264" s="317">
        <v>3837443.4753438053</v>
      </c>
      <c r="R264" s="317">
        <v>-52080224.427214928</v>
      </c>
      <c r="S264" s="318">
        <v>-16714506.631136214</v>
      </c>
      <c r="T264" s="115">
        <v>-59761805.45265808</v>
      </c>
      <c r="U264" s="319">
        <v>7998622.5249791071</v>
      </c>
      <c r="V264" s="320">
        <v>-51763182.927678972</v>
      </c>
      <c r="W264" s="320">
        <v>34242573.536168225</v>
      </c>
      <c r="X264" s="84">
        <v>-17520609.391510747</v>
      </c>
      <c r="Y264" s="321"/>
    </row>
    <row r="265" spans="1:25" s="322" customFormat="1" x14ac:dyDescent="0.25">
      <c r="A265" s="152">
        <v>844</v>
      </c>
      <c r="B265" s="114" t="s">
        <v>263</v>
      </c>
      <c r="C265" s="115">
        <v>1479</v>
      </c>
      <c r="D265" s="115">
        <v>1272076.8800000001</v>
      </c>
      <c r="E265" s="115">
        <v>476099.02748575882</v>
      </c>
      <c r="F265" s="115">
        <v>1748175.9074857589</v>
      </c>
      <c r="G265" s="313">
        <v>1333.3</v>
      </c>
      <c r="H265" s="314">
        <v>1971950.7</v>
      </c>
      <c r="I265" s="314">
        <v>-223774.79251424107</v>
      </c>
      <c r="J265" s="315">
        <v>-0.12800473428104603</v>
      </c>
      <c r="K265" s="316">
        <v>197404.79219999997</v>
      </c>
      <c r="L265" s="316">
        <v>0</v>
      </c>
      <c r="M265" s="316">
        <v>12839.026980913952</v>
      </c>
      <c r="N265" s="316">
        <v>25641.571547675467</v>
      </c>
      <c r="O265" s="316">
        <v>0</v>
      </c>
      <c r="P265" s="317">
        <v>-100929.71374724204</v>
      </c>
      <c r="Q265" s="317">
        <v>23239.330038667482</v>
      </c>
      <c r="R265" s="317">
        <v>32456.154893632938</v>
      </c>
      <c r="S265" s="318">
        <v>-119917.78270891006</v>
      </c>
      <c r="T265" s="115">
        <v>-153041.41330950338</v>
      </c>
      <c r="U265" s="319">
        <v>656470.6340506312</v>
      </c>
      <c r="V265" s="320">
        <v>503429.22074112785</v>
      </c>
      <c r="W265" s="320">
        <v>349272.74806604616</v>
      </c>
      <c r="X265" s="84">
        <v>852701.96880717401</v>
      </c>
      <c r="Y265" s="321"/>
    </row>
    <row r="266" spans="1:25" s="322" customFormat="1" x14ac:dyDescent="0.25">
      <c r="A266" s="152">
        <v>845</v>
      </c>
      <c r="B266" s="114" t="s">
        <v>264</v>
      </c>
      <c r="C266" s="115">
        <v>2882</v>
      </c>
      <c r="D266" s="115">
        <v>4135638.6799999997</v>
      </c>
      <c r="E266" s="115">
        <v>1514121.3440008929</v>
      </c>
      <c r="F266" s="115">
        <v>5649760.0240008924</v>
      </c>
      <c r="G266" s="313">
        <v>1333.3</v>
      </c>
      <c r="H266" s="314">
        <v>3842570.6</v>
      </c>
      <c r="I266" s="314">
        <v>1807189.4240008923</v>
      </c>
      <c r="J266" s="315">
        <v>0.31987012126598724</v>
      </c>
      <c r="K266" s="316">
        <v>357470.04585599992</v>
      </c>
      <c r="L266" s="316">
        <v>0</v>
      </c>
      <c r="M266" s="316">
        <v>31823.211680928907</v>
      </c>
      <c r="N266" s="316">
        <v>39645.37739403834</v>
      </c>
      <c r="O266" s="316">
        <v>0</v>
      </c>
      <c r="P266" s="317">
        <v>-199152.26521707341</v>
      </c>
      <c r="Q266" s="317">
        <v>45284.482198404112</v>
      </c>
      <c r="R266" s="317">
        <v>264983.62117338402</v>
      </c>
      <c r="S266" s="318">
        <v>98475.382616933959</v>
      </c>
      <c r="T266" s="115">
        <v>2445719.2797035081</v>
      </c>
      <c r="U266" s="319">
        <v>890268.6938826401</v>
      </c>
      <c r="V266" s="320">
        <v>3335987.9735861481</v>
      </c>
      <c r="W266" s="320">
        <v>552497.85808962455</v>
      </c>
      <c r="X266" s="84">
        <v>3888485.8316757726</v>
      </c>
      <c r="Y266" s="321"/>
    </row>
    <row r="267" spans="1:25" s="322" customFormat="1" x14ac:dyDescent="0.25">
      <c r="A267" s="152">
        <v>846</v>
      </c>
      <c r="B267" s="114" t="s">
        <v>265</v>
      </c>
      <c r="C267" s="115">
        <v>4952</v>
      </c>
      <c r="D267" s="115">
        <v>6576729.8600000003</v>
      </c>
      <c r="E267" s="115">
        <v>892632.05227954034</v>
      </c>
      <c r="F267" s="115">
        <v>7469361.9122795407</v>
      </c>
      <c r="G267" s="313">
        <v>1333.3</v>
      </c>
      <c r="H267" s="314">
        <v>6602501.5999999996</v>
      </c>
      <c r="I267" s="314">
        <v>866860.31227954105</v>
      </c>
      <c r="J267" s="315">
        <v>0.11605547066268582</v>
      </c>
      <c r="K267" s="316">
        <v>51408.653183999995</v>
      </c>
      <c r="L267" s="316">
        <v>0</v>
      </c>
      <c r="M267" s="316">
        <v>55579.608574056336</v>
      </c>
      <c r="N267" s="316">
        <v>74145.287667805809</v>
      </c>
      <c r="O267" s="316">
        <v>0</v>
      </c>
      <c r="P267" s="317">
        <v>-347627.80368075898</v>
      </c>
      <c r="Q267" s="317">
        <v>77810.116532441767</v>
      </c>
      <c r="R267" s="317">
        <v>1862295.3953796236</v>
      </c>
      <c r="S267" s="318">
        <v>798628.76218654879</v>
      </c>
      <c r="T267" s="115">
        <v>3439100.3321232582</v>
      </c>
      <c r="U267" s="319">
        <v>2855809.3354609665</v>
      </c>
      <c r="V267" s="320">
        <v>6294909.6675842246</v>
      </c>
      <c r="W267" s="320">
        <v>1092893.9414086596</v>
      </c>
      <c r="X267" s="84">
        <v>7387803.6089928839</v>
      </c>
      <c r="Y267" s="321"/>
    </row>
    <row r="268" spans="1:25" s="322" customFormat="1" x14ac:dyDescent="0.25">
      <c r="A268" s="152">
        <v>848</v>
      </c>
      <c r="B268" s="114" t="s">
        <v>266</v>
      </c>
      <c r="C268" s="115">
        <v>4241</v>
      </c>
      <c r="D268" s="115">
        <v>5211770.04</v>
      </c>
      <c r="E268" s="115">
        <v>1508993.4357755412</v>
      </c>
      <c r="F268" s="115">
        <v>6720763.4757755417</v>
      </c>
      <c r="G268" s="313">
        <v>1333.3</v>
      </c>
      <c r="H268" s="314">
        <v>5654525.2999999998</v>
      </c>
      <c r="I268" s="314">
        <v>1066238.1757755419</v>
      </c>
      <c r="J268" s="315">
        <v>0.1586483707719685</v>
      </c>
      <c r="K268" s="316">
        <v>234830.344896</v>
      </c>
      <c r="L268" s="316">
        <v>0</v>
      </c>
      <c r="M268" s="316">
        <v>46025.321994589853</v>
      </c>
      <c r="N268" s="316">
        <v>78828.008594958344</v>
      </c>
      <c r="O268" s="316">
        <v>0</v>
      </c>
      <c r="P268" s="317">
        <v>-312197.21897366701</v>
      </c>
      <c r="Q268" s="317">
        <v>66638.268217707096</v>
      </c>
      <c r="R268" s="317">
        <v>568124.55437067663</v>
      </c>
      <c r="S268" s="318">
        <v>576729.73097316187</v>
      </c>
      <c r="T268" s="115">
        <v>2325217.1858489686</v>
      </c>
      <c r="U268" s="319">
        <v>2380361.4283940247</v>
      </c>
      <c r="V268" s="320">
        <v>4705578.6142429933</v>
      </c>
      <c r="W268" s="320">
        <v>923006.93682878488</v>
      </c>
      <c r="X268" s="84">
        <v>5628585.5510717779</v>
      </c>
      <c r="Y268" s="321"/>
    </row>
    <row r="269" spans="1:25" s="322" customFormat="1" x14ac:dyDescent="0.25">
      <c r="A269" s="152">
        <v>849</v>
      </c>
      <c r="B269" s="114" t="s">
        <v>267</v>
      </c>
      <c r="C269" s="115">
        <v>2938</v>
      </c>
      <c r="D269" s="115">
        <v>4921698.41</v>
      </c>
      <c r="E269" s="115">
        <v>747267.77060117165</v>
      </c>
      <c r="F269" s="115">
        <v>5668966.1806011721</v>
      </c>
      <c r="G269" s="313">
        <v>1333.3</v>
      </c>
      <c r="H269" s="314">
        <v>3917235.4</v>
      </c>
      <c r="I269" s="314">
        <v>1751730.7806011722</v>
      </c>
      <c r="J269" s="315">
        <v>0.30900356869220341</v>
      </c>
      <c r="K269" s="316">
        <v>152481.91795199999</v>
      </c>
      <c r="L269" s="316">
        <v>0</v>
      </c>
      <c r="M269" s="316">
        <v>33996.004958977181</v>
      </c>
      <c r="N269" s="316">
        <v>43269.00766858011</v>
      </c>
      <c r="O269" s="316">
        <v>0</v>
      </c>
      <c r="P269" s="317">
        <v>-216508.62307937603</v>
      </c>
      <c r="Q269" s="317">
        <v>46164.402740774211</v>
      </c>
      <c r="R269" s="317">
        <v>571440.34936125285</v>
      </c>
      <c r="S269" s="318">
        <v>101848.67149310854</v>
      </c>
      <c r="T269" s="115">
        <v>2484422.5116964891</v>
      </c>
      <c r="U269" s="319">
        <v>1459490.0683926833</v>
      </c>
      <c r="V269" s="320">
        <v>3943912.5800891723</v>
      </c>
      <c r="W269" s="320">
        <v>620862.88268393883</v>
      </c>
      <c r="X269" s="84">
        <v>4564775.4627731107</v>
      </c>
      <c r="Y269" s="321"/>
    </row>
    <row r="270" spans="1:25" s="322" customFormat="1" x14ac:dyDescent="0.25">
      <c r="A270" s="152">
        <v>850</v>
      </c>
      <c r="B270" s="114" t="s">
        <v>268</v>
      </c>
      <c r="C270" s="115">
        <v>2387</v>
      </c>
      <c r="D270" s="115">
        <v>4000946.9599999995</v>
      </c>
      <c r="E270" s="115">
        <v>500093.15040169231</v>
      </c>
      <c r="F270" s="115">
        <v>4501040.1104016919</v>
      </c>
      <c r="G270" s="313">
        <v>1333.3</v>
      </c>
      <c r="H270" s="314">
        <v>3182587.1</v>
      </c>
      <c r="I270" s="314">
        <v>1318453.0104016918</v>
      </c>
      <c r="J270" s="315">
        <v>0.29292185318562458</v>
      </c>
      <c r="K270" s="316">
        <v>29161.883519999999</v>
      </c>
      <c r="L270" s="316">
        <v>0</v>
      </c>
      <c r="M270" s="316">
        <v>18387.906877340287</v>
      </c>
      <c r="N270" s="316">
        <v>41451.610427665873</v>
      </c>
      <c r="O270" s="316">
        <v>0</v>
      </c>
      <c r="P270" s="317">
        <v>-171663.6161931486</v>
      </c>
      <c r="Q270" s="317">
        <v>37506.613118525544</v>
      </c>
      <c r="R270" s="317">
        <v>452798.20734385669</v>
      </c>
      <c r="S270" s="318">
        <v>406017.78741767467</v>
      </c>
      <c r="T270" s="115">
        <v>2132113.4029136063</v>
      </c>
      <c r="U270" s="319">
        <v>824794.20819103543</v>
      </c>
      <c r="V270" s="320">
        <v>2956907.6111046416</v>
      </c>
      <c r="W270" s="320">
        <v>413469.25957072881</v>
      </c>
      <c r="X270" s="84">
        <v>3370376.8706753706</v>
      </c>
      <c r="Y270" s="321"/>
    </row>
    <row r="271" spans="1:25" s="322" customFormat="1" x14ac:dyDescent="0.25">
      <c r="A271" s="152">
        <v>851</v>
      </c>
      <c r="B271" s="114" t="s">
        <v>269</v>
      </c>
      <c r="C271" s="115">
        <v>21333</v>
      </c>
      <c r="D271" s="115">
        <v>33067450.840000004</v>
      </c>
      <c r="E271" s="115">
        <v>3645463.8999973629</v>
      </c>
      <c r="F271" s="115">
        <v>36712914.739997365</v>
      </c>
      <c r="G271" s="313">
        <v>1333.3</v>
      </c>
      <c r="H271" s="314">
        <v>28443288.899999999</v>
      </c>
      <c r="I271" s="314">
        <v>8269625.8399973661</v>
      </c>
      <c r="J271" s="315">
        <v>0.22525113842263017</v>
      </c>
      <c r="K271" s="316">
        <v>170072.47857599999</v>
      </c>
      <c r="L271" s="316">
        <v>0</v>
      </c>
      <c r="M271" s="316">
        <v>271035.64790197928</v>
      </c>
      <c r="N271" s="316">
        <v>388849.66487819492</v>
      </c>
      <c r="O271" s="316">
        <v>0</v>
      </c>
      <c r="P271" s="317">
        <v>-1923372.4246750267</v>
      </c>
      <c r="Q271" s="317">
        <v>335202.58804252424</v>
      </c>
      <c r="R271" s="317">
        <v>-3093335.6213536244</v>
      </c>
      <c r="S271" s="318">
        <v>-2353377.4286165251</v>
      </c>
      <c r="T271" s="115">
        <v>2064700.744750889</v>
      </c>
      <c r="U271" s="319">
        <v>6068813.4127884293</v>
      </c>
      <c r="V271" s="320">
        <v>8133514.1575393183</v>
      </c>
      <c r="W271" s="320">
        <v>3163751.8188920165</v>
      </c>
      <c r="X271" s="84">
        <v>11297265.976431334</v>
      </c>
      <c r="Y271" s="321"/>
    </row>
    <row r="272" spans="1:25" s="322" customFormat="1" x14ac:dyDescent="0.25">
      <c r="A272" s="152">
        <v>853</v>
      </c>
      <c r="B272" s="114" t="s">
        <v>270</v>
      </c>
      <c r="C272" s="115">
        <v>195137</v>
      </c>
      <c r="D272" s="115">
        <v>226883726.80999997</v>
      </c>
      <c r="E272" s="115">
        <v>70348536.088657916</v>
      </c>
      <c r="F272" s="115">
        <v>297232262.89865792</v>
      </c>
      <c r="G272" s="313">
        <v>1333.3</v>
      </c>
      <c r="H272" s="314">
        <v>260176162.09999999</v>
      </c>
      <c r="I272" s="314">
        <v>37056100.798657924</v>
      </c>
      <c r="J272" s="315">
        <v>0.12467052007504412</v>
      </c>
      <c r="K272" s="316">
        <v>0</v>
      </c>
      <c r="L272" s="316">
        <v>0</v>
      </c>
      <c r="M272" s="316">
        <v>3057484.3053400521</v>
      </c>
      <c r="N272" s="316">
        <v>3333942.9919682038</v>
      </c>
      <c r="O272" s="316">
        <v>1271660.9079705239</v>
      </c>
      <c r="P272" s="317">
        <v>-23994219.726547208</v>
      </c>
      <c r="Q272" s="317">
        <v>3066161.6942227562</v>
      </c>
      <c r="R272" s="317">
        <v>-14897571.48047613</v>
      </c>
      <c r="S272" s="318">
        <v>3279958.0116260764</v>
      </c>
      <c r="T272" s="115">
        <v>12173517.502762202</v>
      </c>
      <c r="U272" s="319">
        <v>-2397329.290772805</v>
      </c>
      <c r="V272" s="320">
        <v>9776188.2119893972</v>
      </c>
      <c r="W272" s="320">
        <v>29713621.747983109</v>
      </c>
      <c r="X272" s="84">
        <v>39489809.959972508</v>
      </c>
      <c r="Y272" s="321"/>
    </row>
    <row r="273" spans="1:25" s="322" customFormat="1" x14ac:dyDescent="0.25">
      <c r="A273" s="152">
        <v>854</v>
      </c>
      <c r="B273" s="114" t="s">
        <v>271</v>
      </c>
      <c r="C273" s="115">
        <v>3296</v>
      </c>
      <c r="D273" s="115">
        <v>2899076.75</v>
      </c>
      <c r="E273" s="115">
        <v>1686086.3191887024</v>
      </c>
      <c r="F273" s="115">
        <v>4585163.0691887029</v>
      </c>
      <c r="G273" s="313">
        <v>1333.3</v>
      </c>
      <c r="H273" s="314">
        <v>4394556.8</v>
      </c>
      <c r="I273" s="314">
        <v>190606.26918870304</v>
      </c>
      <c r="J273" s="315">
        <v>4.1570226906330915E-2</v>
      </c>
      <c r="K273" s="316">
        <v>1052426.5113599999</v>
      </c>
      <c r="L273" s="316">
        <v>0</v>
      </c>
      <c r="M273" s="316">
        <v>41669.894683555205</v>
      </c>
      <c r="N273" s="316">
        <v>37901.286776029076</v>
      </c>
      <c r="O273" s="316">
        <v>0</v>
      </c>
      <c r="P273" s="317">
        <v>-208895.99660981054</v>
      </c>
      <c r="Q273" s="317">
        <v>51789.60906521164</v>
      </c>
      <c r="R273" s="317">
        <v>711492.36806556024</v>
      </c>
      <c r="S273" s="318">
        <v>324962.2577487462</v>
      </c>
      <c r="T273" s="115">
        <v>2201952.2002779949</v>
      </c>
      <c r="U273" s="319">
        <v>1274533.8470429508</v>
      </c>
      <c r="V273" s="320">
        <v>3476486.0473209457</v>
      </c>
      <c r="W273" s="320">
        <v>657945.24813335587</v>
      </c>
      <c r="X273" s="84">
        <v>4134431.2954543014</v>
      </c>
      <c r="Y273" s="321"/>
    </row>
    <row r="274" spans="1:25" s="322" customFormat="1" x14ac:dyDescent="0.25">
      <c r="A274" s="152">
        <v>857</v>
      </c>
      <c r="B274" s="114" t="s">
        <v>272</v>
      </c>
      <c r="C274" s="115">
        <v>2420</v>
      </c>
      <c r="D274" s="115">
        <v>2323163.5099999998</v>
      </c>
      <c r="E274" s="115">
        <v>765807.59248416428</v>
      </c>
      <c r="F274" s="115">
        <v>3088971.1024841638</v>
      </c>
      <c r="G274" s="313">
        <v>1333.3</v>
      </c>
      <c r="H274" s="314">
        <v>3226586</v>
      </c>
      <c r="I274" s="314">
        <v>-137614.89751583617</v>
      </c>
      <c r="J274" s="315">
        <v>-4.4550399777183308E-2</v>
      </c>
      <c r="K274" s="316">
        <v>258050.13695999997</v>
      </c>
      <c r="L274" s="316">
        <v>0</v>
      </c>
      <c r="M274" s="316">
        <v>23468.092645853736</v>
      </c>
      <c r="N274" s="316">
        <v>27640.294054074442</v>
      </c>
      <c r="O274" s="316">
        <v>0</v>
      </c>
      <c r="P274" s="317">
        <v>-207494.31922807693</v>
      </c>
      <c r="Q274" s="317">
        <v>38025.137723850778</v>
      </c>
      <c r="R274" s="317">
        <v>-1167025.4108434487</v>
      </c>
      <c r="S274" s="318">
        <v>-788546.30127169937</v>
      </c>
      <c r="T274" s="115">
        <v>-1953497.2674752823</v>
      </c>
      <c r="U274" s="319">
        <v>933959.21561997768</v>
      </c>
      <c r="V274" s="320">
        <v>-1019538.0518553046</v>
      </c>
      <c r="W274" s="320">
        <v>521304.83961396804</v>
      </c>
      <c r="X274" s="84">
        <v>-498233.21224133659</v>
      </c>
      <c r="Y274" s="321"/>
    </row>
    <row r="275" spans="1:25" s="322" customFormat="1" x14ac:dyDescent="0.25">
      <c r="A275" s="152">
        <v>858</v>
      </c>
      <c r="B275" s="114" t="s">
        <v>273</v>
      </c>
      <c r="C275" s="115">
        <v>39718</v>
      </c>
      <c r="D275" s="115">
        <v>66611503.280000009</v>
      </c>
      <c r="E275" s="115">
        <v>7974527.7260549041</v>
      </c>
      <c r="F275" s="115">
        <v>74586031.006054908</v>
      </c>
      <c r="G275" s="313">
        <v>1333.3</v>
      </c>
      <c r="H275" s="314">
        <v>52956009.399999999</v>
      </c>
      <c r="I275" s="314">
        <v>21630021.60605491</v>
      </c>
      <c r="J275" s="315">
        <v>0.29000097356432575</v>
      </c>
      <c r="K275" s="316">
        <v>0</v>
      </c>
      <c r="L275" s="316">
        <v>0</v>
      </c>
      <c r="M275" s="316">
        <v>405493.7281415849</v>
      </c>
      <c r="N275" s="316">
        <v>772836.37612342369</v>
      </c>
      <c r="O275" s="316">
        <v>356074.20208674116</v>
      </c>
      <c r="P275" s="317">
        <v>-3268750.715613124</v>
      </c>
      <c r="Q275" s="317">
        <v>624083.64467599394</v>
      </c>
      <c r="R275" s="317">
        <v>2487034.7863207255</v>
      </c>
      <c r="S275" s="318">
        <v>827785.34779093298</v>
      </c>
      <c r="T275" s="115">
        <v>23834578.975581191</v>
      </c>
      <c r="U275" s="319">
        <v>-721733.47154389042</v>
      </c>
      <c r="V275" s="320">
        <v>23112845.504037302</v>
      </c>
      <c r="W275" s="320">
        <v>4250408.2956955284</v>
      </c>
      <c r="X275" s="84">
        <v>27363253.79973283</v>
      </c>
      <c r="Y275" s="321"/>
    </row>
    <row r="276" spans="1:25" s="322" customFormat="1" x14ac:dyDescent="0.25">
      <c r="A276" s="152">
        <v>859</v>
      </c>
      <c r="B276" s="114" t="s">
        <v>274</v>
      </c>
      <c r="C276" s="115">
        <v>6593</v>
      </c>
      <c r="D276" s="115">
        <v>18179953.5</v>
      </c>
      <c r="E276" s="115">
        <v>868263.13421805797</v>
      </c>
      <c r="F276" s="115">
        <v>19048216.634218059</v>
      </c>
      <c r="G276" s="313">
        <v>1333.3</v>
      </c>
      <c r="H276" s="314">
        <v>8790446.9000000004</v>
      </c>
      <c r="I276" s="314">
        <v>10257769.734218059</v>
      </c>
      <c r="J276" s="315">
        <v>0.53851601602383536</v>
      </c>
      <c r="K276" s="316">
        <v>0</v>
      </c>
      <c r="L276" s="316">
        <v>0</v>
      </c>
      <c r="M276" s="316">
        <v>45890.768749627598</v>
      </c>
      <c r="N276" s="316">
        <v>106408.43754390601</v>
      </c>
      <c r="O276" s="316">
        <v>0</v>
      </c>
      <c r="P276" s="317">
        <v>-408874.9711903765</v>
      </c>
      <c r="Q276" s="317">
        <v>103594.93099725131</v>
      </c>
      <c r="R276" s="317">
        <v>-1591538.826485574</v>
      </c>
      <c r="S276" s="318">
        <v>-1816796.2250790051</v>
      </c>
      <c r="T276" s="115">
        <v>6696453.8487538882</v>
      </c>
      <c r="U276" s="319">
        <v>4711110.783292192</v>
      </c>
      <c r="V276" s="320">
        <v>11407564.632046081</v>
      </c>
      <c r="W276" s="320">
        <v>961571.58535531384</v>
      </c>
      <c r="X276" s="84">
        <v>12369136.217401395</v>
      </c>
      <c r="Y276" s="321"/>
    </row>
    <row r="277" spans="1:25" s="322" customFormat="1" x14ac:dyDescent="0.25">
      <c r="A277" s="152">
        <v>886</v>
      </c>
      <c r="B277" s="114" t="s">
        <v>275</v>
      </c>
      <c r="C277" s="115">
        <v>12669</v>
      </c>
      <c r="D277" s="115">
        <v>19325521.989999998</v>
      </c>
      <c r="E277" s="115">
        <v>1596076.4264064441</v>
      </c>
      <c r="F277" s="115">
        <v>20921598.416406441</v>
      </c>
      <c r="G277" s="313">
        <v>1333.3</v>
      </c>
      <c r="H277" s="314">
        <v>16891577.699999999</v>
      </c>
      <c r="I277" s="314">
        <v>4030020.7164064422</v>
      </c>
      <c r="J277" s="315">
        <v>0.19262489587058287</v>
      </c>
      <c r="K277" s="316">
        <v>0</v>
      </c>
      <c r="L277" s="316">
        <v>0</v>
      </c>
      <c r="M277" s="316">
        <v>119702.82097618699</v>
      </c>
      <c r="N277" s="316">
        <v>181110.04521676688</v>
      </c>
      <c r="O277" s="316">
        <v>0</v>
      </c>
      <c r="P277" s="317">
        <v>-1000199.5615002093</v>
      </c>
      <c r="Q277" s="317">
        <v>199066.30984440725</v>
      </c>
      <c r="R277" s="317">
        <v>-534326.5675859456</v>
      </c>
      <c r="S277" s="318">
        <v>-826780.32890435145</v>
      </c>
      <c r="T277" s="115">
        <v>2168593.4344532969</v>
      </c>
      <c r="U277" s="319">
        <v>4079035.0240509687</v>
      </c>
      <c r="V277" s="320">
        <v>6247628.4585042652</v>
      </c>
      <c r="W277" s="320">
        <v>1875511.8842307345</v>
      </c>
      <c r="X277" s="84">
        <v>8123140.342735</v>
      </c>
      <c r="Y277" s="321"/>
    </row>
    <row r="278" spans="1:25" s="322" customFormat="1" x14ac:dyDescent="0.25">
      <c r="A278" s="152">
        <v>887</v>
      </c>
      <c r="B278" s="114" t="s">
        <v>276</v>
      </c>
      <c r="C278" s="115">
        <v>4669</v>
      </c>
      <c r="D278" s="115">
        <v>5760420.2999999998</v>
      </c>
      <c r="E278" s="115">
        <v>1026528.1313066036</v>
      </c>
      <c r="F278" s="115">
        <v>6786948.4313066034</v>
      </c>
      <c r="G278" s="313">
        <v>1333.3</v>
      </c>
      <c r="H278" s="314">
        <v>6225177.7000000002</v>
      </c>
      <c r="I278" s="314">
        <v>561770.73130660318</v>
      </c>
      <c r="J278" s="315">
        <v>8.277221154580848E-2</v>
      </c>
      <c r="K278" s="316">
        <v>0</v>
      </c>
      <c r="L278" s="316">
        <v>0</v>
      </c>
      <c r="M278" s="316">
        <v>49082.769552025849</v>
      </c>
      <c r="N278" s="316">
        <v>72805.378179115753</v>
      </c>
      <c r="O278" s="316">
        <v>0</v>
      </c>
      <c r="P278" s="317">
        <v>-460853.45045697974</v>
      </c>
      <c r="Q278" s="317">
        <v>73363.375220107147</v>
      </c>
      <c r="R278" s="317">
        <v>-207635.47978009735</v>
      </c>
      <c r="S278" s="318">
        <v>-57867.185681172916</v>
      </c>
      <c r="T278" s="115">
        <v>30666.138339601865</v>
      </c>
      <c r="U278" s="319">
        <v>2336534.9573977757</v>
      </c>
      <c r="V278" s="320">
        <v>2367201.0957373776</v>
      </c>
      <c r="W278" s="320">
        <v>992860.20837447932</v>
      </c>
      <c r="X278" s="84">
        <v>3360061.304111857</v>
      </c>
      <c r="Y278" s="321"/>
    </row>
    <row r="279" spans="1:25" s="322" customFormat="1" x14ac:dyDescent="0.25">
      <c r="A279" s="152">
        <v>889</v>
      </c>
      <c r="B279" s="114" t="s">
        <v>277</v>
      </c>
      <c r="C279" s="115">
        <v>2568</v>
      </c>
      <c r="D279" s="115">
        <v>3591853.8000000003</v>
      </c>
      <c r="E279" s="115">
        <v>1565576.2659624037</v>
      </c>
      <c r="F279" s="115">
        <v>5157430.065962404</v>
      </c>
      <c r="G279" s="313">
        <v>1333.3</v>
      </c>
      <c r="H279" s="314">
        <v>3423914.4</v>
      </c>
      <c r="I279" s="314">
        <v>1733515.6659624041</v>
      </c>
      <c r="J279" s="315">
        <v>0.33612005277650253</v>
      </c>
      <c r="K279" s="316">
        <v>316725.18393599999</v>
      </c>
      <c r="L279" s="316">
        <v>0</v>
      </c>
      <c r="M279" s="316">
        <v>30540.551948379143</v>
      </c>
      <c r="N279" s="316">
        <v>43482.45517721925</v>
      </c>
      <c r="O279" s="316">
        <v>0</v>
      </c>
      <c r="P279" s="317">
        <v>-155693.47389987664</v>
      </c>
      <c r="Q279" s="317">
        <v>40350.642014400335</v>
      </c>
      <c r="R279" s="317">
        <v>977582.7936448477</v>
      </c>
      <c r="S279" s="318">
        <v>354238.36625619186</v>
      </c>
      <c r="T279" s="115">
        <v>3340742.1850395654</v>
      </c>
      <c r="U279" s="319">
        <v>711315.56621712516</v>
      </c>
      <c r="V279" s="320">
        <v>4052057.7512566904</v>
      </c>
      <c r="W279" s="320">
        <v>528152.55897364928</v>
      </c>
      <c r="X279" s="84">
        <v>4580210.3102303399</v>
      </c>
      <c r="Y279" s="321"/>
    </row>
    <row r="280" spans="1:25" s="322" customFormat="1" x14ac:dyDescent="0.25">
      <c r="A280" s="152">
        <v>890</v>
      </c>
      <c r="B280" s="114" t="s">
        <v>278</v>
      </c>
      <c r="C280" s="115">
        <v>1176</v>
      </c>
      <c r="D280" s="115">
        <v>1428160.26</v>
      </c>
      <c r="E280" s="115">
        <v>1155371.9970614521</v>
      </c>
      <c r="F280" s="115">
        <v>2583532.2570614521</v>
      </c>
      <c r="G280" s="313">
        <v>1333.3</v>
      </c>
      <c r="H280" s="314">
        <v>1567960.8</v>
      </c>
      <c r="I280" s="314">
        <v>1015571.4570614521</v>
      </c>
      <c r="J280" s="315">
        <v>0.39309416566626426</v>
      </c>
      <c r="K280" s="316">
        <v>416696.99097599997</v>
      </c>
      <c r="L280" s="316">
        <v>445646.88</v>
      </c>
      <c r="M280" s="316">
        <v>14063.909251697347</v>
      </c>
      <c r="N280" s="316">
        <v>16450.609169273524</v>
      </c>
      <c r="O280" s="316">
        <v>0</v>
      </c>
      <c r="P280" s="317">
        <v>-79816.298608354715</v>
      </c>
      <c r="Q280" s="317">
        <v>18478.331389772113</v>
      </c>
      <c r="R280" s="317">
        <v>119504.00518397168</v>
      </c>
      <c r="S280" s="318">
        <v>577443.83337277023</v>
      </c>
      <c r="T280" s="115">
        <v>2544039.7177965818</v>
      </c>
      <c r="U280" s="319">
        <v>501933.79174874601</v>
      </c>
      <c r="V280" s="320">
        <v>3045973.5095453276</v>
      </c>
      <c r="W280" s="320">
        <v>225494.75833639322</v>
      </c>
      <c r="X280" s="84">
        <v>3271468.2678817208</v>
      </c>
      <c r="Y280" s="321"/>
    </row>
    <row r="281" spans="1:25" s="322" customFormat="1" x14ac:dyDescent="0.25">
      <c r="A281" s="152">
        <v>892</v>
      </c>
      <c r="B281" s="114" t="s">
        <v>279</v>
      </c>
      <c r="C281" s="115">
        <v>3634</v>
      </c>
      <c r="D281" s="115">
        <v>8186995.0699999994</v>
      </c>
      <c r="E281" s="115">
        <v>614417.28442852164</v>
      </c>
      <c r="F281" s="115">
        <v>8801412.3544285204</v>
      </c>
      <c r="G281" s="313">
        <v>1333.3</v>
      </c>
      <c r="H281" s="314">
        <v>4845212.2</v>
      </c>
      <c r="I281" s="314">
        <v>3956200.1544285202</v>
      </c>
      <c r="J281" s="315">
        <v>0.4494960575773862</v>
      </c>
      <c r="K281" s="316">
        <v>0</v>
      </c>
      <c r="L281" s="316">
        <v>0</v>
      </c>
      <c r="M281" s="316">
        <v>28020.525443627273</v>
      </c>
      <c r="N281" s="316">
        <v>70033.067905700387</v>
      </c>
      <c r="O281" s="316">
        <v>0</v>
      </c>
      <c r="P281" s="317">
        <v>-259596.62072513695</v>
      </c>
      <c r="Q281" s="317">
        <v>57100.558053088316</v>
      </c>
      <c r="R281" s="317">
        <v>288722.43027402594</v>
      </c>
      <c r="S281" s="318">
        <v>71417.300230313907</v>
      </c>
      <c r="T281" s="115">
        <v>4211897.4156101393</v>
      </c>
      <c r="U281" s="319">
        <v>2038930.6852274977</v>
      </c>
      <c r="V281" s="320">
        <v>6250828.1008376367</v>
      </c>
      <c r="W281" s="320">
        <v>584189.46558734821</v>
      </c>
      <c r="X281" s="84">
        <v>6835017.5664249845</v>
      </c>
      <c r="Y281" s="321"/>
    </row>
    <row r="282" spans="1:25" s="322" customFormat="1" x14ac:dyDescent="0.25">
      <c r="A282" s="152">
        <v>893</v>
      </c>
      <c r="B282" s="114" t="s">
        <v>280</v>
      </c>
      <c r="C282" s="115">
        <v>7497</v>
      </c>
      <c r="D282" s="115">
        <v>12760765.35</v>
      </c>
      <c r="E282" s="115">
        <v>3794863.3564623347</v>
      </c>
      <c r="F282" s="115">
        <v>16555628.706462335</v>
      </c>
      <c r="G282" s="313">
        <v>1333.3</v>
      </c>
      <c r="H282" s="314">
        <v>9995750.0999999996</v>
      </c>
      <c r="I282" s="314">
        <v>6559878.6064623352</v>
      </c>
      <c r="J282" s="315">
        <v>0.3962325274848516</v>
      </c>
      <c r="K282" s="316">
        <v>4602.1983839999994</v>
      </c>
      <c r="L282" s="316">
        <v>0</v>
      </c>
      <c r="M282" s="316">
        <v>96028.36812284241</v>
      </c>
      <c r="N282" s="316">
        <v>115623.15297511272</v>
      </c>
      <c r="O282" s="316">
        <v>13898.860023527444</v>
      </c>
      <c r="P282" s="317">
        <v>-459337.89175326139</v>
      </c>
      <c r="Q282" s="317">
        <v>117799.36260979723</v>
      </c>
      <c r="R282" s="317">
        <v>-627522.68122144893</v>
      </c>
      <c r="S282" s="318">
        <v>-191486.01911852192</v>
      </c>
      <c r="T282" s="115">
        <v>5629483.956484383</v>
      </c>
      <c r="U282" s="319">
        <v>2285031.9601633288</v>
      </c>
      <c r="V282" s="320">
        <v>7914515.9166477118</v>
      </c>
      <c r="W282" s="320">
        <v>1439346.2811868368</v>
      </c>
      <c r="X282" s="84">
        <v>9353862.1978345476</v>
      </c>
      <c r="Y282" s="321"/>
    </row>
    <row r="283" spans="1:25" s="322" customFormat="1" x14ac:dyDescent="0.25">
      <c r="A283" s="152">
        <v>895</v>
      </c>
      <c r="B283" s="114" t="s">
        <v>281</v>
      </c>
      <c r="C283" s="115">
        <v>15463</v>
      </c>
      <c r="D283" s="115">
        <v>19237160.939999998</v>
      </c>
      <c r="E283" s="115">
        <v>3793280.0908952951</v>
      </c>
      <c r="F283" s="115">
        <v>23030441.030895293</v>
      </c>
      <c r="G283" s="313">
        <v>1333.3</v>
      </c>
      <c r="H283" s="314">
        <v>20616817.899999999</v>
      </c>
      <c r="I283" s="314">
        <v>2413623.1308952942</v>
      </c>
      <c r="J283" s="315">
        <v>0.1048014290155114</v>
      </c>
      <c r="K283" s="316">
        <v>0</v>
      </c>
      <c r="L283" s="316">
        <v>0</v>
      </c>
      <c r="M283" s="316">
        <v>235959.5936452224</v>
      </c>
      <c r="N283" s="316">
        <v>271479.28608223819</v>
      </c>
      <c r="O283" s="316">
        <v>0</v>
      </c>
      <c r="P283" s="317">
        <v>-1216445.3956908074</v>
      </c>
      <c r="Q283" s="317">
        <v>242968.05976194405</v>
      </c>
      <c r="R283" s="317">
        <v>824573.90924913436</v>
      </c>
      <c r="S283" s="318">
        <v>1531202.1685080451</v>
      </c>
      <c r="T283" s="115">
        <v>4303360.7524510706</v>
      </c>
      <c r="U283" s="319">
        <v>1231172.2998289131</v>
      </c>
      <c r="V283" s="320">
        <v>5534533.0522799836</v>
      </c>
      <c r="W283" s="320">
        <v>2471623.7016198481</v>
      </c>
      <c r="X283" s="84">
        <v>8006156.7538998313</v>
      </c>
      <c r="Y283" s="321"/>
    </row>
    <row r="284" spans="1:25" s="322" customFormat="1" x14ac:dyDescent="0.25">
      <c r="A284" s="152">
        <v>905</v>
      </c>
      <c r="B284" s="114" t="s">
        <v>282</v>
      </c>
      <c r="C284" s="115">
        <v>67615</v>
      </c>
      <c r="D284" s="115">
        <v>93160033</v>
      </c>
      <c r="E284" s="115">
        <v>21921361.353840686</v>
      </c>
      <c r="F284" s="115">
        <v>115081394.35384068</v>
      </c>
      <c r="G284" s="313">
        <v>1333.3</v>
      </c>
      <c r="H284" s="314">
        <v>90151079.5</v>
      </c>
      <c r="I284" s="314">
        <v>24930314.853840679</v>
      </c>
      <c r="J284" s="315">
        <v>0.21663201939652779</v>
      </c>
      <c r="K284" s="316">
        <v>0</v>
      </c>
      <c r="L284" s="316">
        <v>0</v>
      </c>
      <c r="M284" s="316">
        <v>1061776.4398059445</v>
      </c>
      <c r="N284" s="316">
        <v>1399858.0434441608</v>
      </c>
      <c r="O284" s="316">
        <v>20823.515851924803</v>
      </c>
      <c r="P284" s="317">
        <v>-7037199.8056266205</v>
      </c>
      <c r="Q284" s="317">
        <v>1062425.4905777564</v>
      </c>
      <c r="R284" s="317">
        <v>-8472429.407875143</v>
      </c>
      <c r="S284" s="318">
        <v>-3166228.8408458158</v>
      </c>
      <c r="T284" s="115">
        <v>9799340.2891728878</v>
      </c>
      <c r="U284" s="319">
        <v>2863186.1978968242</v>
      </c>
      <c r="V284" s="320">
        <v>12662526.487069711</v>
      </c>
      <c r="W284" s="320">
        <v>9983812.640358435</v>
      </c>
      <c r="X284" s="84">
        <v>22646339.127428144</v>
      </c>
      <c r="Y284" s="321"/>
    </row>
    <row r="285" spans="1:25" s="322" customFormat="1" x14ac:dyDescent="0.25">
      <c r="A285" s="152">
        <v>908</v>
      </c>
      <c r="B285" s="114" t="s">
        <v>283</v>
      </c>
      <c r="C285" s="115">
        <v>20695</v>
      </c>
      <c r="D285" s="115">
        <v>29708890.810000002</v>
      </c>
      <c r="E285" s="115">
        <v>3115330.2549176468</v>
      </c>
      <c r="F285" s="115">
        <v>32824221.06491765</v>
      </c>
      <c r="G285" s="313">
        <v>1333.3</v>
      </c>
      <c r="H285" s="314">
        <v>27592643.5</v>
      </c>
      <c r="I285" s="314">
        <v>5231577.5649176501</v>
      </c>
      <c r="J285" s="315">
        <v>0.15938162110750381</v>
      </c>
      <c r="K285" s="316">
        <v>0</v>
      </c>
      <c r="L285" s="316">
        <v>0</v>
      </c>
      <c r="M285" s="316">
        <v>215412.98032103281</v>
      </c>
      <c r="N285" s="316">
        <v>411237.02384628815</v>
      </c>
      <c r="O285" s="316">
        <v>0</v>
      </c>
      <c r="P285" s="317">
        <v>-1809597.4759830793</v>
      </c>
      <c r="Q285" s="317">
        <v>325177.77900623629</v>
      </c>
      <c r="R285" s="317">
        <v>1285905.0545452489</v>
      </c>
      <c r="S285" s="318">
        <v>1249969.9709115387</v>
      </c>
      <c r="T285" s="115">
        <v>6909682.897564915</v>
      </c>
      <c r="U285" s="319">
        <v>4065105.5228890209</v>
      </c>
      <c r="V285" s="320">
        <v>10974788.420453936</v>
      </c>
      <c r="W285" s="320">
        <v>2776151.9301748276</v>
      </c>
      <c r="X285" s="84">
        <v>13750940.350628763</v>
      </c>
      <c r="Y285" s="321"/>
    </row>
    <row r="286" spans="1:25" s="322" customFormat="1" x14ac:dyDescent="0.25">
      <c r="A286" s="152">
        <v>915</v>
      </c>
      <c r="B286" s="114" t="s">
        <v>284</v>
      </c>
      <c r="C286" s="115">
        <v>19973</v>
      </c>
      <c r="D286" s="115">
        <v>22610305.260000002</v>
      </c>
      <c r="E286" s="115">
        <v>3503062.5478378916</v>
      </c>
      <c r="F286" s="115">
        <v>26113367.807837892</v>
      </c>
      <c r="G286" s="313">
        <v>1333.3</v>
      </c>
      <c r="H286" s="314">
        <v>26630000.899999999</v>
      </c>
      <c r="I286" s="314">
        <v>-516633.09216210619</v>
      </c>
      <c r="J286" s="315">
        <v>-1.978423832436655E-2</v>
      </c>
      <c r="K286" s="316">
        <v>70303.681727999996</v>
      </c>
      <c r="L286" s="316">
        <v>0</v>
      </c>
      <c r="M286" s="316">
        <v>280370.03318710631</v>
      </c>
      <c r="N286" s="316">
        <v>387551.66802940116</v>
      </c>
      <c r="O286" s="316">
        <v>0</v>
      </c>
      <c r="P286" s="317">
        <v>-2263129.974897678</v>
      </c>
      <c r="Q286" s="317">
        <v>313833.08915639325</v>
      </c>
      <c r="R286" s="317">
        <v>519166.72017882176</v>
      </c>
      <c r="S286" s="318">
        <v>865412.26053147286</v>
      </c>
      <c r="T286" s="115">
        <v>-343125.61424858886</v>
      </c>
      <c r="U286" s="319">
        <v>6086412.3691453673</v>
      </c>
      <c r="V286" s="320">
        <v>5743286.7548967786</v>
      </c>
      <c r="W286" s="320">
        <v>3185897.1306340806</v>
      </c>
      <c r="X286" s="84">
        <v>8929183.8855308592</v>
      </c>
      <c r="Y286" s="321"/>
    </row>
    <row r="287" spans="1:25" s="322" customFormat="1" x14ac:dyDescent="0.25">
      <c r="A287" s="152">
        <v>918</v>
      </c>
      <c r="B287" s="114" t="s">
        <v>285</v>
      </c>
      <c r="C287" s="115">
        <v>2271</v>
      </c>
      <c r="D287" s="115">
        <v>3086411.82</v>
      </c>
      <c r="E287" s="115">
        <v>427097.18606886209</v>
      </c>
      <c r="F287" s="115">
        <v>3513509.006068862</v>
      </c>
      <c r="G287" s="313">
        <v>1333.3</v>
      </c>
      <c r="H287" s="314">
        <v>3027924.3</v>
      </c>
      <c r="I287" s="314">
        <v>485584.70606886223</v>
      </c>
      <c r="J287" s="315">
        <v>0.13820505518275741</v>
      </c>
      <c r="K287" s="316">
        <v>0</v>
      </c>
      <c r="L287" s="316">
        <v>0</v>
      </c>
      <c r="M287" s="316">
        <v>20601.682049386352</v>
      </c>
      <c r="N287" s="316">
        <v>28115.572851577064</v>
      </c>
      <c r="O287" s="316">
        <v>0</v>
      </c>
      <c r="P287" s="317">
        <v>-160215.12658552176</v>
      </c>
      <c r="Q287" s="317">
        <v>35683.920566473193</v>
      </c>
      <c r="R287" s="317">
        <v>-50426.908010690902</v>
      </c>
      <c r="S287" s="318">
        <v>-13395.547478323122</v>
      </c>
      <c r="T287" s="115">
        <v>345948.29946176312</v>
      </c>
      <c r="U287" s="319">
        <v>717901.97030160122</v>
      </c>
      <c r="V287" s="320">
        <v>1063850.2697633645</v>
      </c>
      <c r="W287" s="320">
        <v>492453.6112946549</v>
      </c>
      <c r="X287" s="84">
        <v>1556303.8810580194</v>
      </c>
      <c r="Y287" s="321"/>
    </row>
    <row r="288" spans="1:25" s="322" customFormat="1" x14ac:dyDescent="0.25">
      <c r="A288" s="152">
        <v>921</v>
      </c>
      <c r="B288" s="114" t="s">
        <v>286</v>
      </c>
      <c r="C288" s="115">
        <v>1941</v>
      </c>
      <c r="D288" s="115">
        <v>1753052.72</v>
      </c>
      <c r="E288" s="115">
        <v>529931.47171334329</v>
      </c>
      <c r="F288" s="115">
        <v>2282984.1917133434</v>
      </c>
      <c r="G288" s="313">
        <v>1333.3</v>
      </c>
      <c r="H288" s="314">
        <v>2587935.2999999998</v>
      </c>
      <c r="I288" s="314">
        <v>-304951.10828665644</v>
      </c>
      <c r="J288" s="315">
        <v>-0.13357565479145761</v>
      </c>
      <c r="K288" s="316">
        <v>566661.37852800009</v>
      </c>
      <c r="L288" s="316">
        <v>0</v>
      </c>
      <c r="M288" s="316">
        <v>20256.483730690758</v>
      </c>
      <c r="N288" s="316">
        <v>29093.257044820428</v>
      </c>
      <c r="O288" s="316">
        <v>0</v>
      </c>
      <c r="P288" s="317">
        <v>-139095.88623623856</v>
      </c>
      <c r="Q288" s="317">
        <v>30498.674513220813</v>
      </c>
      <c r="R288" s="317">
        <v>492864.53945027624</v>
      </c>
      <c r="S288" s="318">
        <v>-56439.522818091667</v>
      </c>
      <c r="T288" s="115">
        <v>638887.81592602166</v>
      </c>
      <c r="U288" s="319">
        <v>911139.96469295223</v>
      </c>
      <c r="V288" s="320">
        <v>1550027.780618974</v>
      </c>
      <c r="W288" s="320">
        <v>463905.31113301008</v>
      </c>
      <c r="X288" s="84">
        <v>2013933.0917519841</v>
      </c>
      <c r="Y288" s="321"/>
    </row>
    <row r="289" spans="1:25" s="322" customFormat="1" x14ac:dyDescent="0.25">
      <c r="A289" s="152">
        <v>922</v>
      </c>
      <c r="B289" s="114" t="s">
        <v>287</v>
      </c>
      <c r="C289" s="115">
        <v>4444</v>
      </c>
      <c r="D289" s="115">
        <v>7994014.0199999996</v>
      </c>
      <c r="E289" s="115">
        <v>601730.04131825408</v>
      </c>
      <c r="F289" s="115">
        <v>8595744.0613182541</v>
      </c>
      <c r="G289" s="313">
        <v>1333.3</v>
      </c>
      <c r="H289" s="314">
        <v>5925185.2000000002</v>
      </c>
      <c r="I289" s="314">
        <v>2670558.8613182539</v>
      </c>
      <c r="J289" s="315">
        <v>0.31068385031797857</v>
      </c>
      <c r="K289" s="316">
        <v>0</v>
      </c>
      <c r="L289" s="316">
        <v>0</v>
      </c>
      <c r="M289" s="316">
        <v>24819.822574909758</v>
      </c>
      <c r="N289" s="316">
        <v>83189.304057723944</v>
      </c>
      <c r="O289" s="316">
        <v>17195.994072861893</v>
      </c>
      <c r="P289" s="317">
        <v>-301363.17203701398</v>
      </c>
      <c r="Q289" s="317">
        <v>69827.980183798703</v>
      </c>
      <c r="R289" s="317">
        <v>-433863.17385756993</v>
      </c>
      <c r="S289" s="318">
        <v>-413867.62787282886</v>
      </c>
      <c r="T289" s="115">
        <v>1716497.9884401357</v>
      </c>
      <c r="U289" s="319">
        <v>1435434.147901664</v>
      </c>
      <c r="V289" s="320">
        <v>3151932.1363418</v>
      </c>
      <c r="W289" s="320">
        <v>700003.84363042342</v>
      </c>
      <c r="X289" s="84">
        <v>3851935.9799722233</v>
      </c>
      <c r="Y289" s="321"/>
    </row>
    <row r="290" spans="1:25" s="322" customFormat="1" x14ac:dyDescent="0.25">
      <c r="A290" s="152">
        <v>924</v>
      </c>
      <c r="B290" s="114" t="s">
        <v>288</v>
      </c>
      <c r="C290" s="115">
        <v>3004</v>
      </c>
      <c r="D290" s="115">
        <v>4385728.22</v>
      </c>
      <c r="E290" s="115">
        <v>667015.09712347854</v>
      </c>
      <c r="F290" s="115">
        <v>5052743.3171234783</v>
      </c>
      <c r="G290" s="313">
        <v>1333.3</v>
      </c>
      <c r="H290" s="314">
        <v>4005233.1999999997</v>
      </c>
      <c r="I290" s="314">
        <v>1047510.1171234786</v>
      </c>
      <c r="J290" s="315">
        <v>0.20731512593832394</v>
      </c>
      <c r="K290" s="316">
        <v>177787.87084799999</v>
      </c>
      <c r="L290" s="316">
        <v>0</v>
      </c>
      <c r="M290" s="316">
        <v>31963.452234861747</v>
      </c>
      <c r="N290" s="316">
        <v>44156.740105418467</v>
      </c>
      <c r="O290" s="316">
        <v>0</v>
      </c>
      <c r="P290" s="317">
        <v>-180010.50914923265</v>
      </c>
      <c r="Q290" s="317">
        <v>47201.451951424686</v>
      </c>
      <c r="R290" s="317">
        <v>-206122.41685213419</v>
      </c>
      <c r="S290" s="318">
        <v>-369151.36498249811</v>
      </c>
      <c r="T290" s="115">
        <v>593335.34127931844</v>
      </c>
      <c r="U290" s="319">
        <v>1574799.4512208919</v>
      </c>
      <c r="V290" s="320">
        <v>2168134.7925002105</v>
      </c>
      <c r="W290" s="320">
        <v>675579.43675438419</v>
      </c>
      <c r="X290" s="84">
        <v>2843714.2292545945</v>
      </c>
      <c r="Y290" s="321"/>
    </row>
    <row r="291" spans="1:25" s="322" customFormat="1" x14ac:dyDescent="0.25">
      <c r="A291" s="152">
        <v>925</v>
      </c>
      <c r="B291" s="114" t="s">
        <v>289</v>
      </c>
      <c r="C291" s="115">
        <v>3490</v>
      </c>
      <c r="D291" s="115">
        <v>4687352.46</v>
      </c>
      <c r="E291" s="115">
        <v>1163509.347747785</v>
      </c>
      <c r="F291" s="115">
        <v>5850861.807747785</v>
      </c>
      <c r="G291" s="313">
        <v>1333.3</v>
      </c>
      <c r="H291" s="314">
        <v>4653217</v>
      </c>
      <c r="I291" s="314">
        <v>1197644.807747785</v>
      </c>
      <c r="J291" s="315">
        <v>0.20469545292658403</v>
      </c>
      <c r="K291" s="316">
        <v>173890.78559999997</v>
      </c>
      <c r="L291" s="316">
        <v>0</v>
      </c>
      <c r="M291" s="316">
        <v>62632.691238719359</v>
      </c>
      <c r="N291" s="316">
        <v>47843.623805409399</v>
      </c>
      <c r="O291" s="316">
        <v>0</v>
      </c>
      <c r="P291" s="317">
        <v>-234071.08543635887</v>
      </c>
      <c r="Q291" s="317">
        <v>54837.90522985092</v>
      </c>
      <c r="R291" s="317">
        <v>964554.08980234561</v>
      </c>
      <c r="S291" s="318">
        <v>756434.14729145542</v>
      </c>
      <c r="T291" s="115">
        <v>3023766.9652792066</v>
      </c>
      <c r="U291" s="319">
        <v>-122893.21145056296</v>
      </c>
      <c r="V291" s="320">
        <v>2900873.7538286438</v>
      </c>
      <c r="W291" s="320">
        <v>745699.80230901344</v>
      </c>
      <c r="X291" s="84">
        <v>3646573.5561376573</v>
      </c>
      <c r="Y291" s="321"/>
    </row>
    <row r="292" spans="1:25" s="322" customFormat="1" x14ac:dyDescent="0.25">
      <c r="A292" s="152">
        <v>927</v>
      </c>
      <c r="B292" s="114" t="s">
        <v>290</v>
      </c>
      <c r="C292" s="115">
        <v>29239</v>
      </c>
      <c r="D292" s="115">
        <v>49413916.930000007</v>
      </c>
      <c r="E292" s="115">
        <v>5884661.5306527074</v>
      </c>
      <c r="F292" s="115">
        <v>55298578.460652716</v>
      </c>
      <c r="G292" s="313">
        <v>1333.3</v>
      </c>
      <c r="H292" s="314">
        <v>38984358.699999996</v>
      </c>
      <c r="I292" s="314">
        <v>16314219.760652721</v>
      </c>
      <c r="J292" s="315">
        <v>0.2950205993497822</v>
      </c>
      <c r="K292" s="316">
        <v>0</v>
      </c>
      <c r="L292" s="316">
        <v>0</v>
      </c>
      <c r="M292" s="316">
        <v>224468.82337391621</v>
      </c>
      <c r="N292" s="316">
        <v>566634.62845460197</v>
      </c>
      <c r="O292" s="316">
        <v>9286.3075495106168</v>
      </c>
      <c r="P292" s="317">
        <v>-3001782.3469172483</v>
      </c>
      <c r="Q292" s="317">
        <v>459428.51318498881</v>
      </c>
      <c r="R292" s="317">
        <v>-1183608.67459025</v>
      </c>
      <c r="S292" s="318">
        <v>103457.98705784844</v>
      </c>
      <c r="T292" s="115">
        <v>13492104.998766085</v>
      </c>
      <c r="U292" s="319">
        <v>3218955.8973073545</v>
      </c>
      <c r="V292" s="320">
        <v>16711060.89607344</v>
      </c>
      <c r="W292" s="320">
        <v>3912482.2799206302</v>
      </c>
      <c r="X292" s="84">
        <v>20623543.175994068</v>
      </c>
      <c r="Y292" s="321"/>
    </row>
    <row r="293" spans="1:25" s="322" customFormat="1" x14ac:dyDescent="0.25">
      <c r="A293" s="152">
        <v>931</v>
      </c>
      <c r="B293" s="114" t="s">
        <v>291</v>
      </c>
      <c r="C293" s="115">
        <v>6070</v>
      </c>
      <c r="D293" s="115">
        <v>6697151.0300000003</v>
      </c>
      <c r="E293" s="115">
        <v>1675838.6360884497</v>
      </c>
      <c r="F293" s="115">
        <v>8372989.6660884498</v>
      </c>
      <c r="G293" s="313">
        <v>1333.3</v>
      </c>
      <c r="H293" s="314">
        <v>8093131</v>
      </c>
      <c r="I293" s="314">
        <v>279858.66608844977</v>
      </c>
      <c r="J293" s="315">
        <v>3.3423983218552014E-2</v>
      </c>
      <c r="K293" s="316">
        <v>790120.24560000002</v>
      </c>
      <c r="L293" s="316">
        <v>0</v>
      </c>
      <c r="M293" s="316">
        <v>81321.52700837997</v>
      </c>
      <c r="N293" s="316">
        <v>109993.86210004124</v>
      </c>
      <c r="O293" s="316">
        <v>0</v>
      </c>
      <c r="P293" s="317">
        <v>-548832.42748530034</v>
      </c>
      <c r="Q293" s="317">
        <v>95377.101646187701</v>
      </c>
      <c r="R293" s="317">
        <v>2436275.0793183893</v>
      </c>
      <c r="S293" s="318">
        <v>1716352.4846798589</v>
      </c>
      <c r="T293" s="115">
        <v>4960466.538956007</v>
      </c>
      <c r="U293" s="319">
        <v>1880732.129954221</v>
      </c>
      <c r="V293" s="320">
        <v>6841198.6689102277</v>
      </c>
      <c r="W293" s="320">
        <v>1264315.1533639401</v>
      </c>
      <c r="X293" s="84">
        <v>8105513.822274168</v>
      </c>
      <c r="Y293" s="321"/>
    </row>
    <row r="294" spans="1:25" s="322" customFormat="1" x14ac:dyDescent="0.25">
      <c r="A294" s="152">
        <v>934</v>
      </c>
      <c r="B294" s="114" t="s">
        <v>292</v>
      </c>
      <c r="C294" s="115">
        <v>2756</v>
      </c>
      <c r="D294" s="115">
        <v>3559597.9499999997</v>
      </c>
      <c r="E294" s="115">
        <v>447599.18933007983</v>
      </c>
      <c r="F294" s="115">
        <v>4007197.1393300798</v>
      </c>
      <c r="G294" s="313">
        <v>1333.3</v>
      </c>
      <c r="H294" s="314">
        <v>3674574.8</v>
      </c>
      <c r="I294" s="314">
        <v>332622.33933007997</v>
      </c>
      <c r="J294" s="315">
        <v>8.3006232976520725E-2</v>
      </c>
      <c r="K294" s="316">
        <v>99195.759935999988</v>
      </c>
      <c r="L294" s="316">
        <v>0</v>
      </c>
      <c r="M294" s="316">
        <v>30118.934825320677</v>
      </c>
      <c r="N294" s="316">
        <v>45665.303742994554</v>
      </c>
      <c r="O294" s="316">
        <v>0</v>
      </c>
      <c r="P294" s="317">
        <v>-182524.48240189254</v>
      </c>
      <c r="Q294" s="317">
        <v>43304.660978071384</v>
      </c>
      <c r="R294" s="317">
        <v>409813.59544919158</v>
      </c>
      <c r="S294" s="318">
        <v>91106.442690656535</v>
      </c>
      <c r="T294" s="115">
        <v>869302.55455042212</v>
      </c>
      <c r="U294" s="319">
        <v>1176355.6412205936</v>
      </c>
      <c r="V294" s="320">
        <v>2045658.1957710157</v>
      </c>
      <c r="W294" s="320">
        <v>530968.55081237759</v>
      </c>
      <c r="X294" s="84">
        <v>2576626.7465833933</v>
      </c>
      <c r="Y294" s="321"/>
    </row>
    <row r="295" spans="1:25" s="322" customFormat="1" x14ac:dyDescent="0.25">
      <c r="A295" s="152">
        <v>935</v>
      </c>
      <c r="B295" s="114" t="s">
        <v>293</v>
      </c>
      <c r="C295" s="115">
        <v>3040</v>
      </c>
      <c r="D295" s="115">
        <v>3399064.9</v>
      </c>
      <c r="E295" s="115">
        <v>919960.42708766705</v>
      </c>
      <c r="F295" s="115">
        <v>4319025.3270876668</v>
      </c>
      <c r="G295" s="313">
        <v>1333.3</v>
      </c>
      <c r="H295" s="314">
        <v>4053232</v>
      </c>
      <c r="I295" s="314">
        <v>265793.32708766684</v>
      </c>
      <c r="J295" s="315">
        <v>6.1540117725332293E-2</v>
      </c>
      <c r="K295" s="316">
        <v>116628.01919999998</v>
      </c>
      <c r="L295" s="316">
        <v>0</v>
      </c>
      <c r="M295" s="316">
        <v>39849.086252595516</v>
      </c>
      <c r="N295" s="316">
        <v>60466.519715597889</v>
      </c>
      <c r="O295" s="316">
        <v>0</v>
      </c>
      <c r="P295" s="317">
        <v>-239384.73609642719</v>
      </c>
      <c r="Q295" s="317">
        <v>47767.115157234039</v>
      </c>
      <c r="R295" s="317">
        <v>-1384.6995544617216</v>
      </c>
      <c r="S295" s="318">
        <v>141505.90552974556</v>
      </c>
      <c r="T295" s="115">
        <v>431240.53729195095</v>
      </c>
      <c r="U295" s="319">
        <v>788949.9447540103</v>
      </c>
      <c r="V295" s="320">
        <v>1220190.4820459613</v>
      </c>
      <c r="W295" s="320">
        <v>603972.93120386766</v>
      </c>
      <c r="X295" s="84">
        <v>1824163.4132498289</v>
      </c>
      <c r="Y295" s="321"/>
    </row>
    <row r="296" spans="1:25" s="322" customFormat="1" x14ac:dyDescent="0.25">
      <c r="A296" s="152">
        <v>936</v>
      </c>
      <c r="B296" s="114" t="s">
        <v>294</v>
      </c>
      <c r="C296" s="115">
        <v>6465</v>
      </c>
      <c r="D296" s="115">
        <v>7345015.4299999997</v>
      </c>
      <c r="E296" s="115">
        <v>1612913.3143059621</v>
      </c>
      <c r="F296" s="115">
        <v>8957928.7443059608</v>
      </c>
      <c r="G296" s="313">
        <v>1333.3</v>
      </c>
      <c r="H296" s="314">
        <v>8619784.5</v>
      </c>
      <c r="I296" s="314">
        <v>338144.24430596083</v>
      </c>
      <c r="J296" s="315">
        <v>3.7748039078888594E-2</v>
      </c>
      <c r="K296" s="316">
        <v>627237.55835999991</v>
      </c>
      <c r="L296" s="316">
        <v>0</v>
      </c>
      <c r="M296" s="316">
        <v>81918.926590435687</v>
      </c>
      <c r="N296" s="316">
        <v>103198.46681732434</v>
      </c>
      <c r="O296" s="316">
        <v>0</v>
      </c>
      <c r="P296" s="317">
        <v>-539423.95093368471</v>
      </c>
      <c r="Q296" s="317">
        <v>101583.68404326252</v>
      </c>
      <c r="R296" s="317">
        <v>2496536.9565103459</v>
      </c>
      <c r="S296" s="318">
        <v>1345893.1229531642</v>
      </c>
      <c r="T296" s="115">
        <v>4555089.0086468086</v>
      </c>
      <c r="U296" s="319">
        <v>1593663.3970983932</v>
      </c>
      <c r="V296" s="320">
        <v>6148752.4057452017</v>
      </c>
      <c r="W296" s="320">
        <v>1342425.2763266847</v>
      </c>
      <c r="X296" s="84">
        <v>7491177.682071887</v>
      </c>
      <c r="Y296" s="321"/>
    </row>
    <row r="297" spans="1:25" s="322" customFormat="1" x14ac:dyDescent="0.25">
      <c r="A297" s="152">
        <v>946</v>
      </c>
      <c r="B297" s="114" t="s">
        <v>295</v>
      </c>
      <c r="C297" s="115">
        <v>6376</v>
      </c>
      <c r="D297" s="115">
        <v>10097719.990000002</v>
      </c>
      <c r="E297" s="115">
        <v>3236312.0298064402</v>
      </c>
      <c r="F297" s="115">
        <v>13334032.019806443</v>
      </c>
      <c r="G297" s="313">
        <v>1333.3</v>
      </c>
      <c r="H297" s="314">
        <v>8501120.7999999989</v>
      </c>
      <c r="I297" s="314">
        <v>4832911.2198064439</v>
      </c>
      <c r="J297" s="315">
        <v>0.36244934860120415</v>
      </c>
      <c r="K297" s="316">
        <v>155867.79801599999</v>
      </c>
      <c r="L297" s="316">
        <v>0</v>
      </c>
      <c r="M297" s="316">
        <v>69764.306797710946</v>
      </c>
      <c r="N297" s="316">
        <v>86332.010314424027</v>
      </c>
      <c r="O297" s="316">
        <v>0</v>
      </c>
      <c r="P297" s="317">
        <v>-387375.05153645389</v>
      </c>
      <c r="Q297" s="317">
        <v>100185.23889556718</v>
      </c>
      <c r="R297" s="317">
        <v>-69238.727095952665</v>
      </c>
      <c r="S297" s="318">
        <v>248680.01792598719</v>
      </c>
      <c r="T297" s="115">
        <v>5037126.8131237263</v>
      </c>
      <c r="U297" s="319">
        <v>2034178.6389701788</v>
      </c>
      <c r="V297" s="320">
        <v>7071305.4520939048</v>
      </c>
      <c r="W297" s="320">
        <v>1298239.2523100425</v>
      </c>
      <c r="X297" s="84">
        <v>8369544.7044039471</v>
      </c>
      <c r="Y297" s="321"/>
    </row>
    <row r="298" spans="1:25" s="322" customFormat="1" x14ac:dyDescent="0.25">
      <c r="A298" s="152">
        <v>976</v>
      </c>
      <c r="B298" s="114" t="s">
        <v>296</v>
      </c>
      <c r="C298" s="115">
        <v>3830</v>
      </c>
      <c r="D298" s="115">
        <v>3662815.23</v>
      </c>
      <c r="E298" s="115">
        <v>2087264.6093763604</v>
      </c>
      <c r="F298" s="115">
        <v>5750079.8393763602</v>
      </c>
      <c r="G298" s="313">
        <v>1333.3</v>
      </c>
      <c r="H298" s="314">
        <v>5106539</v>
      </c>
      <c r="I298" s="314">
        <v>643540.83937636018</v>
      </c>
      <c r="J298" s="315">
        <v>0.11191859197665628</v>
      </c>
      <c r="K298" s="316">
        <v>1195219.3982399998</v>
      </c>
      <c r="L298" s="316">
        <v>0</v>
      </c>
      <c r="M298" s="316">
        <v>44488.159396359195</v>
      </c>
      <c r="N298" s="316">
        <v>63991.558235353645</v>
      </c>
      <c r="O298" s="316">
        <v>0</v>
      </c>
      <c r="P298" s="317">
        <v>-275589.14489319612</v>
      </c>
      <c r="Q298" s="317">
        <v>60180.279951383673</v>
      </c>
      <c r="R298" s="317">
        <v>609999.86583882815</v>
      </c>
      <c r="S298" s="318">
        <v>315883.86778970098</v>
      </c>
      <c r="T298" s="115">
        <v>2657714.8239347893</v>
      </c>
      <c r="U298" s="319">
        <v>1920482.9778298165</v>
      </c>
      <c r="V298" s="320">
        <v>4578197.8017646056</v>
      </c>
      <c r="W298" s="320">
        <v>785735.15488109505</v>
      </c>
      <c r="X298" s="84">
        <v>5363932.9566457011</v>
      </c>
      <c r="Y298" s="321"/>
    </row>
    <row r="299" spans="1:25" s="322" customFormat="1" x14ac:dyDescent="0.25">
      <c r="A299" s="152">
        <v>977</v>
      </c>
      <c r="B299" s="114" t="s">
        <v>297</v>
      </c>
      <c r="C299" s="115">
        <v>15357</v>
      </c>
      <c r="D299" s="115">
        <v>28950307.020000003</v>
      </c>
      <c r="E299" s="115">
        <v>1978850.2931870262</v>
      </c>
      <c r="F299" s="115">
        <v>30929157.313187029</v>
      </c>
      <c r="G299" s="313">
        <v>1333.3</v>
      </c>
      <c r="H299" s="314">
        <v>20475488.099999998</v>
      </c>
      <c r="I299" s="314">
        <v>10453669.213187031</v>
      </c>
      <c r="J299" s="315">
        <v>0.3379875212031716</v>
      </c>
      <c r="K299" s="316">
        <v>0</v>
      </c>
      <c r="L299" s="316">
        <v>0</v>
      </c>
      <c r="M299" s="316">
        <v>205707.55145882801</v>
      </c>
      <c r="N299" s="316">
        <v>259806.63492744771</v>
      </c>
      <c r="O299" s="316">
        <v>48105.306431588579</v>
      </c>
      <c r="P299" s="317">
        <v>-1301081.5618907344</v>
      </c>
      <c r="Q299" s="317">
        <v>241302.49587817208</v>
      </c>
      <c r="R299" s="317">
        <v>-60573.918385576966</v>
      </c>
      <c r="S299" s="318">
        <v>-408394.49690884101</v>
      </c>
      <c r="T299" s="115">
        <v>9438541.224697914</v>
      </c>
      <c r="U299" s="319">
        <v>6506304.784245166</v>
      </c>
      <c r="V299" s="320">
        <v>15944846.008943081</v>
      </c>
      <c r="W299" s="320">
        <v>2361706.3237006543</v>
      </c>
      <c r="X299" s="84">
        <v>18306552.332643736</v>
      </c>
      <c r="Y299" s="321"/>
    </row>
    <row r="300" spans="1:25" s="322" customFormat="1" x14ac:dyDescent="0.25">
      <c r="A300" s="152">
        <v>980</v>
      </c>
      <c r="B300" s="114" t="s">
        <v>298</v>
      </c>
      <c r="C300" s="115">
        <v>33533</v>
      </c>
      <c r="D300" s="115">
        <v>63179459.390000001</v>
      </c>
      <c r="E300" s="115">
        <v>4438793.5459384443</v>
      </c>
      <c r="F300" s="115">
        <v>67618252.935938448</v>
      </c>
      <c r="G300" s="313">
        <v>1333.3</v>
      </c>
      <c r="H300" s="314">
        <v>44709548.899999999</v>
      </c>
      <c r="I300" s="314">
        <v>22908704.035938449</v>
      </c>
      <c r="J300" s="315">
        <v>0.33879467512480932</v>
      </c>
      <c r="K300" s="316">
        <v>0</v>
      </c>
      <c r="L300" s="316">
        <v>0</v>
      </c>
      <c r="M300" s="316">
        <v>287132.55481995409</v>
      </c>
      <c r="N300" s="316">
        <v>610148.14472091768</v>
      </c>
      <c r="O300" s="316">
        <v>183401.31100908053</v>
      </c>
      <c r="P300" s="317">
        <v>-2800008.6756409514</v>
      </c>
      <c r="Q300" s="317">
        <v>526899.56334458187</v>
      </c>
      <c r="R300" s="317">
        <v>-62703.91624709098</v>
      </c>
      <c r="S300" s="318">
        <v>-948007.07198615419</v>
      </c>
      <c r="T300" s="115">
        <v>20705565.945958786</v>
      </c>
      <c r="U300" s="319">
        <v>6955689.7883838629</v>
      </c>
      <c r="V300" s="320">
        <v>27661255.73434265</v>
      </c>
      <c r="W300" s="320">
        <v>4171102.1754224109</v>
      </c>
      <c r="X300" s="84">
        <v>31832357.909765061</v>
      </c>
      <c r="Y300" s="321"/>
    </row>
    <row r="301" spans="1:25" s="322" customFormat="1" x14ac:dyDescent="0.25">
      <c r="A301" s="152">
        <v>981</v>
      </c>
      <c r="B301" s="114" t="s">
        <v>299</v>
      </c>
      <c r="C301" s="115">
        <v>2282</v>
      </c>
      <c r="D301" s="115">
        <v>2742515.19</v>
      </c>
      <c r="E301" s="115">
        <v>376116.44329253532</v>
      </c>
      <c r="F301" s="115">
        <v>3118631.6332925353</v>
      </c>
      <c r="G301" s="313">
        <v>1333.3</v>
      </c>
      <c r="H301" s="314">
        <v>3042590.6</v>
      </c>
      <c r="I301" s="314">
        <v>76041.033292535227</v>
      </c>
      <c r="J301" s="315">
        <v>2.4382819849824305E-2</v>
      </c>
      <c r="K301" s="316">
        <v>0</v>
      </c>
      <c r="L301" s="316">
        <v>0</v>
      </c>
      <c r="M301" s="316">
        <v>18268.463623161737</v>
      </c>
      <c r="N301" s="316">
        <v>29716.136283235293</v>
      </c>
      <c r="O301" s="316">
        <v>0</v>
      </c>
      <c r="P301" s="317">
        <v>-158780.53926383122</v>
      </c>
      <c r="Q301" s="317">
        <v>35856.762101581604</v>
      </c>
      <c r="R301" s="317">
        <v>320344.08370615816</v>
      </c>
      <c r="S301" s="318">
        <v>141844.8768570988</v>
      </c>
      <c r="T301" s="115">
        <v>463290.8165999396</v>
      </c>
      <c r="U301" s="319">
        <v>1204523.357335283</v>
      </c>
      <c r="V301" s="320">
        <v>1667814.1739352224</v>
      </c>
      <c r="W301" s="320">
        <v>474627.23597539699</v>
      </c>
      <c r="X301" s="84">
        <v>2142441.4099106193</v>
      </c>
      <c r="Y301" s="321"/>
    </row>
    <row r="302" spans="1:25" s="322" customFormat="1" x14ac:dyDescent="0.25">
      <c r="A302" s="152">
        <v>989</v>
      </c>
      <c r="B302" s="114" t="s">
        <v>300</v>
      </c>
      <c r="C302" s="115">
        <v>5484</v>
      </c>
      <c r="D302" s="115">
        <v>7181367.1600000001</v>
      </c>
      <c r="E302" s="115">
        <v>1084287.3782771456</v>
      </c>
      <c r="F302" s="115">
        <v>8265654.5382771455</v>
      </c>
      <c r="G302" s="313">
        <v>1333.3</v>
      </c>
      <c r="H302" s="314">
        <v>7311817.2000000002</v>
      </c>
      <c r="I302" s="314">
        <v>953837.33827714529</v>
      </c>
      <c r="J302" s="315">
        <v>0.11539767768663106</v>
      </c>
      <c r="K302" s="316">
        <v>299931.27897599997</v>
      </c>
      <c r="L302" s="316">
        <v>0</v>
      </c>
      <c r="M302" s="316">
        <v>69085.547475127591</v>
      </c>
      <c r="N302" s="316">
        <v>80639.4599034821</v>
      </c>
      <c r="O302" s="316">
        <v>0</v>
      </c>
      <c r="P302" s="317">
        <v>-419902.11662263377</v>
      </c>
      <c r="Q302" s="317">
        <v>86169.361684957723</v>
      </c>
      <c r="R302" s="317">
        <v>-779524.71954086318</v>
      </c>
      <c r="S302" s="318">
        <v>-462239.63386356074</v>
      </c>
      <c r="T302" s="115">
        <v>-172003.48371034511</v>
      </c>
      <c r="U302" s="319">
        <v>1943540.4123551289</v>
      </c>
      <c r="V302" s="320">
        <v>1771536.9286447838</v>
      </c>
      <c r="W302" s="320">
        <v>1103132.3937999944</v>
      </c>
      <c r="X302" s="84">
        <v>2874669.3224447779</v>
      </c>
      <c r="Y302" s="321"/>
    </row>
    <row r="303" spans="1:25" s="322" customFormat="1" x14ac:dyDescent="0.25">
      <c r="A303" s="152">
        <v>992</v>
      </c>
      <c r="B303" s="114" t="s">
        <v>301</v>
      </c>
      <c r="C303" s="115">
        <v>18318</v>
      </c>
      <c r="D303" s="115">
        <v>26179345.260000002</v>
      </c>
      <c r="E303" s="115">
        <v>3223765.4162672064</v>
      </c>
      <c r="F303" s="115">
        <v>29403110.676267207</v>
      </c>
      <c r="G303" s="313">
        <v>1333.3</v>
      </c>
      <c r="H303" s="314">
        <v>24423389.399999999</v>
      </c>
      <c r="I303" s="314">
        <v>4979721.2762672082</v>
      </c>
      <c r="J303" s="315">
        <v>0.16936035547717074</v>
      </c>
      <c r="K303" s="316">
        <v>0</v>
      </c>
      <c r="L303" s="316">
        <v>0</v>
      </c>
      <c r="M303" s="316">
        <v>240104.15094811321</v>
      </c>
      <c r="N303" s="316">
        <v>302715.34102049522</v>
      </c>
      <c r="O303" s="316">
        <v>0</v>
      </c>
      <c r="P303" s="317">
        <v>-1793885.9782974848</v>
      </c>
      <c r="Q303" s="317">
        <v>287828.29455599113</v>
      </c>
      <c r="R303" s="317">
        <v>4499011.813399097</v>
      </c>
      <c r="S303" s="318">
        <v>4116799.4274443183</v>
      </c>
      <c r="T303" s="115">
        <v>12632294.325337738</v>
      </c>
      <c r="U303" s="319">
        <v>2417296.476685964</v>
      </c>
      <c r="V303" s="320">
        <v>15049590.802023701</v>
      </c>
      <c r="W303" s="320">
        <v>2912894.9240448656</v>
      </c>
      <c r="X303" s="84">
        <v>17962485.726068567</v>
      </c>
      <c r="Y303" s="321"/>
    </row>
    <row r="304" spans="1:25" x14ac:dyDescent="0.25">
      <c r="A304" s="323"/>
      <c r="B304" s="324"/>
      <c r="C304" s="325"/>
      <c r="D304" s="325"/>
      <c r="E304" s="325"/>
      <c r="V304" s="326"/>
      <c r="W304" s="326"/>
      <c r="X304" s="270"/>
    </row>
    <row r="305" spans="1:24" x14ac:dyDescent="0.25">
      <c r="A305" s="323"/>
      <c r="B305" s="324"/>
      <c r="C305" s="325"/>
      <c r="D305" s="325"/>
      <c r="E305" s="325"/>
      <c r="V305" s="326"/>
      <c r="W305" s="326"/>
      <c r="X305" s="270"/>
    </row>
    <row r="306" spans="1:24" x14ac:dyDescent="0.25">
      <c r="A306" s="327"/>
      <c r="V306" s="326"/>
      <c r="W306" s="326"/>
      <c r="X306" s="270"/>
    </row>
    <row r="307" spans="1:24" x14ac:dyDescent="0.25">
      <c r="A307" s="327"/>
      <c r="X307" s="270"/>
    </row>
    <row r="308" spans="1:24" x14ac:dyDescent="0.25">
      <c r="A308" s="327"/>
      <c r="X308" s="270"/>
    </row>
    <row r="309" spans="1:24" x14ac:dyDescent="0.25">
      <c r="A309" s="327"/>
      <c r="X309" s="270"/>
    </row>
    <row r="310" spans="1:24" x14ac:dyDescent="0.25">
      <c r="A310" s="327"/>
      <c r="X310" s="270"/>
    </row>
    <row r="311" spans="1:24" x14ac:dyDescent="0.25">
      <c r="A311" s="327"/>
      <c r="X311" s="270"/>
    </row>
    <row r="312" spans="1:24" x14ac:dyDescent="0.25">
      <c r="A312" s="327"/>
      <c r="X312" s="270"/>
    </row>
    <row r="313" spans="1:24" x14ac:dyDescent="0.25">
      <c r="A313" s="327"/>
      <c r="X313" s="270"/>
    </row>
    <row r="314" spans="1:24" x14ac:dyDescent="0.25">
      <c r="A314" s="327"/>
      <c r="X314" s="270"/>
    </row>
    <row r="315" spans="1:24" x14ac:dyDescent="0.25">
      <c r="A315" s="327"/>
      <c r="X315" s="270"/>
    </row>
    <row r="316" spans="1:24" x14ac:dyDescent="0.25">
      <c r="A316" s="282"/>
      <c r="X316" s="270"/>
    </row>
    <row r="317" spans="1:24" x14ac:dyDescent="0.25">
      <c r="A317" s="282"/>
      <c r="X317" s="270"/>
    </row>
    <row r="318" spans="1:24" x14ac:dyDescent="0.25">
      <c r="A318" s="282"/>
      <c r="B318" s="328"/>
    </row>
    <row r="319" spans="1:24" x14ac:dyDescent="0.25">
      <c r="A319" s="282"/>
    </row>
    <row r="320" spans="1:24" x14ac:dyDescent="0.25">
      <c r="A320" s="282"/>
    </row>
    <row r="321" spans="1:2" x14ac:dyDescent="0.25">
      <c r="A321" s="282"/>
    </row>
    <row r="322" spans="1:2" x14ac:dyDescent="0.25">
      <c r="A322" s="282"/>
    </row>
    <row r="323" spans="1:2" x14ac:dyDescent="0.25">
      <c r="A323" s="282"/>
      <c r="B323" s="329"/>
    </row>
    <row r="324" spans="1:2" x14ac:dyDescent="0.25">
      <c r="A324" s="330"/>
      <c r="B324" s="329"/>
    </row>
    <row r="325" spans="1:2" x14ac:dyDescent="0.25">
      <c r="A325" s="282"/>
    </row>
    <row r="326" spans="1:2" x14ac:dyDescent="0.25">
      <c r="A326" s="282"/>
    </row>
    <row r="327" spans="1:2" x14ac:dyDescent="0.25">
      <c r="A327" s="282"/>
    </row>
    <row r="328" spans="1:2" x14ac:dyDescent="0.25">
      <c r="A328" s="330"/>
    </row>
    <row r="329" spans="1:2" x14ac:dyDescent="0.25">
      <c r="A329" s="282"/>
    </row>
    <row r="330" spans="1:2" x14ac:dyDescent="0.25">
      <c r="A330" s="282"/>
    </row>
    <row r="331" spans="1:2" x14ac:dyDescent="0.25">
      <c r="A331" s="282"/>
    </row>
    <row r="332" spans="1:2" x14ac:dyDescent="0.25">
      <c r="A332" s="282"/>
      <c r="B332" s="328"/>
    </row>
  </sheetData>
  <hyperlinks>
    <hyperlink ref="F2" r:id="rId1" display="https://vm.fi/valtionosuuspaatoksia-ja-laskentatietoja" xr:uid="{BB65F4B7-63FE-4C93-9B14-5229488211E0}"/>
  </hyperlinks>
  <pageMargins left="0.7" right="0.7" top="0.75" bottom="0.75" header="0.3" footer="0.3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E4B15-0950-472C-BDBB-23D3248B9914}">
  <dimension ref="A1:V299"/>
  <sheetViews>
    <sheetView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5.6640625" defaultRowHeight="15" x14ac:dyDescent="0.25"/>
  <cols>
    <col min="1" max="1" width="5" style="267" customWidth="1"/>
    <col min="2" max="2" width="15.5546875" style="267" bestFit="1" customWidth="1"/>
    <col min="3" max="3" width="12.6640625" style="267" bestFit="1" customWidth="1"/>
    <col min="4" max="4" width="18.6640625" style="267" customWidth="1"/>
    <col min="5" max="5" width="17.77734375" style="514" customWidth="1"/>
    <col min="6" max="6" width="14.109375" style="514" bestFit="1" customWidth="1"/>
    <col min="7" max="7" width="13.5546875" style="517" bestFit="1" customWidth="1"/>
    <col min="8" max="8" width="19.33203125" style="474" bestFit="1" customWidth="1"/>
    <col min="9" max="9" width="19.33203125" style="475" bestFit="1" customWidth="1"/>
    <col min="10" max="10" width="20.44140625" style="474" bestFit="1" customWidth="1"/>
    <col min="11" max="11" width="19.33203125" style="474" bestFit="1" customWidth="1"/>
    <col min="12" max="12" width="5.6640625" style="474" customWidth="1"/>
    <col min="13" max="21" width="15.6640625" style="267"/>
    <col min="22" max="22" width="24.88671875" style="267" bestFit="1" customWidth="1"/>
    <col min="23" max="16384" width="15.6640625" style="267"/>
  </cols>
  <sheetData>
    <row r="1" spans="1:22" ht="30" x14ac:dyDescent="0.5">
      <c r="A1" s="471" t="s">
        <v>413</v>
      </c>
      <c r="E1" s="472"/>
      <c r="F1" s="472"/>
      <c r="G1" s="473"/>
    </row>
    <row r="2" spans="1:22" x14ac:dyDescent="0.25">
      <c r="A2" s="476" t="s">
        <v>414</v>
      </c>
      <c r="E2" s="477"/>
      <c r="F2" s="477"/>
      <c r="G2" s="478"/>
    </row>
    <row r="3" spans="1:22" ht="17.399999999999999" x14ac:dyDescent="0.3">
      <c r="A3" s="267" t="s">
        <v>415</v>
      </c>
      <c r="E3" s="479"/>
      <c r="F3" s="477"/>
      <c r="G3" s="478"/>
      <c r="H3" s="480"/>
      <c r="I3" s="481"/>
      <c r="J3" s="480"/>
      <c r="K3" s="480"/>
      <c r="L3" s="480"/>
      <c r="N3" s="267" t="s">
        <v>416</v>
      </c>
      <c r="O3" s="267" t="s">
        <v>416</v>
      </c>
      <c r="P3" s="267" t="s">
        <v>416</v>
      </c>
      <c r="Q3" s="267" t="s">
        <v>417</v>
      </c>
      <c r="R3" s="267" t="s">
        <v>417</v>
      </c>
      <c r="S3" s="267" t="s">
        <v>417</v>
      </c>
    </row>
    <row r="4" spans="1:22" ht="69" x14ac:dyDescent="0.25">
      <c r="A4" s="482" t="s">
        <v>418</v>
      </c>
      <c r="B4" s="482" t="s">
        <v>419</v>
      </c>
      <c r="C4" s="482" t="s">
        <v>303</v>
      </c>
      <c r="D4" s="483" t="s">
        <v>420</v>
      </c>
      <c r="E4" s="484" t="s">
        <v>421</v>
      </c>
      <c r="F4" s="485" t="s">
        <v>422</v>
      </c>
      <c r="G4" s="486" t="s">
        <v>423</v>
      </c>
      <c r="H4" s="487" t="s">
        <v>424</v>
      </c>
      <c r="I4" s="487" t="s">
        <v>425</v>
      </c>
      <c r="J4" s="487" t="s">
        <v>426</v>
      </c>
      <c r="K4" s="487" t="s">
        <v>427</v>
      </c>
      <c r="L4" s="487"/>
      <c r="M4" s="488"/>
      <c r="N4" s="489">
        <v>2020</v>
      </c>
      <c r="O4" s="489">
        <v>2021</v>
      </c>
      <c r="P4" s="489">
        <v>2022</v>
      </c>
      <c r="Q4" s="489">
        <v>2020</v>
      </c>
      <c r="R4" s="489">
        <v>2021</v>
      </c>
      <c r="S4" s="489">
        <v>2022</v>
      </c>
      <c r="T4" s="489" t="s">
        <v>428</v>
      </c>
      <c r="U4" s="489" t="s">
        <v>429</v>
      </c>
      <c r="V4" s="489" t="s">
        <v>430</v>
      </c>
    </row>
    <row r="5" spans="1:22" ht="15.6" x14ac:dyDescent="0.3">
      <c r="A5" s="490">
        <v>0</v>
      </c>
      <c r="B5" s="490" t="s">
        <v>431</v>
      </c>
      <c r="C5" s="491">
        <v>5503664</v>
      </c>
      <c r="D5" s="492">
        <v>21233580999.999996</v>
      </c>
      <c r="E5" s="493">
        <v>20634799344.960777</v>
      </c>
      <c r="F5" s="494">
        <v>598781655.0392189</v>
      </c>
      <c r="G5" s="495">
        <v>2.9018050770890938E-2</v>
      </c>
      <c r="H5" s="496">
        <v>-3590914.7967749638</v>
      </c>
      <c r="I5" s="497">
        <v>-3796429.2768091466</v>
      </c>
      <c r="J5" s="498">
        <v>205514.48003435275</v>
      </c>
      <c r="K5" s="499">
        <v>3.734139294011276E-2</v>
      </c>
      <c r="L5" s="499"/>
      <c r="M5" s="488" t="s">
        <v>347</v>
      </c>
      <c r="N5" s="500">
        <v>3534.9420963689054</v>
      </c>
      <c r="O5" s="488">
        <v>3640</v>
      </c>
      <c r="P5" s="488">
        <v>3765</v>
      </c>
      <c r="Q5" s="500">
        <v>80.640642306652438</v>
      </c>
      <c r="R5" s="488">
        <v>83</v>
      </c>
      <c r="S5" s="488">
        <v>88</v>
      </c>
      <c r="T5" s="501">
        <v>2.970952930364712E-2</v>
      </c>
      <c r="U5" s="501">
        <v>3.4918076819768995E-2</v>
      </c>
      <c r="V5" s="501">
        <v>1.0656650057499202</v>
      </c>
    </row>
    <row r="6" spans="1:22" ht="15.6" x14ac:dyDescent="0.3">
      <c r="A6" s="488">
        <v>5</v>
      </c>
      <c r="B6" s="488" t="s">
        <v>9</v>
      </c>
      <c r="C6" s="499">
        <v>9419</v>
      </c>
      <c r="D6" s="502">
        <v>39646920.551023103</v>
      </c>
      <c r="E6" s="503">
        <v>38839518.400269076</v>
      </c>
      <c r="F6" s="504">
        <v>807402.15075402707</v>
      </c>
      <c r="G6" s="505">
        <v>2.0788160719017398E-2</v>
      </c>
      <c r="H6" s="506">
        <v>1879209.0567288417</v>
      </c>
      <c r="I6" s="507">
        <v>1668549.9566287217</v>
      </c>
      <c r="J6" s="508">
        <v>210659.10010012006</v>
      </c>
      <c r="K6" s="499">
        <v>22.365336033561956</v>
      </c>
      <c r="L6" s="499"/>
      <c r="M6" s="488" t="s">
        <v>432</v>
      </c>
      <c r="N6" s="500">
        <v>4067.2407718441445</v>
      </c>
      <c r="O6" s="500">
        <v>4248.1493401995494</v>
      </c>
      <c r="P6" s="500">
        <v>4066.301898937882</v>
      </c>
      <c r="Q6" s="500">
        <v>97.67491241108398</v>
      </c>
      <c r="R6" s="500">
        <v>104.49522583413797</v>
      </c>
      <c r="S6" s="500">
        <v>106.10449522583414</v>
      </c>
      <c r="T6" s="501">
        <v>4.5073873281069599E-2</v>
      </c>
      <c r="U6" s="501">
        <v>-4.1408888122057785E-2</v>
      </c>
      <c r="V6" s="501">
        <v>1.0017985261830882</v>
      </c>
    </row>
    <row r="7" spans="1:22" x14ac:dyDescent="0.25">
      <c r="A7" s="488">
        <v>9</v>
      </c>
      <c r="B7" s="488" t="s">
        <v>10</v>
      </c>
      <c r="C7" s="499">
        <v>2517</v>
      </c>
      <c r="D7" s="502">
        <v>11137035.021183517</v>
      </c>
      <c r="E7" s="503">
        <v>11236048.094923193</v>
      </c>
      <c r="F7" s="509">
        <v>-99013.073739675805</v>
      </c>
      <c r="G7" s="510">
        <v>-8.8120905947717595E-3</v>
      </c>
      <c r="H7" s="506">
        <v>443439.5488029861</v>
      </c>
      <c r="I7" s="507">
        <v>178404.36724902401</v>
      </c>
      <c r="J7" s="508">
        <v>265035.18155396206</v>
      </c>
      <c r="K7" s="499">
        <v>105.2980459094009</v>
      </c>
      <c r="L7" s="499"/>
      <c r="M7" s="511" t="s">
        <v>433</v>
      </c>
      <c r="N7" s="500">
        <v>4074.5299324592766</v>
      </c>
      <c r="O7" s="500">
        <v>4178.6431152147734</v>
      </c>
      <c r="P7" s="500">
        <v>4347.6515455640301</v>
      </c>
      <c r="Q7" s="500">
        <v>112.83273738577672</v>
      </c>
      <c r="R7" s="500">
        <v>129.26535527900441</v>
      </c>
      <c r="S7" s="500">
        <v>138.49859494179046</v>
      </c>
      <c r="T7" s="501">
        <v>2.8788000981339712E-2</v>
      </c>
      <c r="U7" s="501">
        <v>4.1375454291305402E-2</v>
      </c>
      <c r="V7" s="501">
        <v>1.0713545718913866</v>
      </c>
    </row>
    <row r="8" spans="1:22" x14ac:dyDescent="0.25">
      <c r="A8" s="488">
        <v>10</v>
      </c>
      <c r="B8" s="488" t="s">
        <v>11</v>
      </c>
      <c r="C8" s="499">
        <v>11332</v>
      </c>
      <c r="D8" s="502">
        <v>51634765.290262803</v>
      </c>
      <c r="E8" s="503">
        <v>49709029.037354797</v>
      </c>
      <c r="F8" s="509">
        <v>1925736.2529080063</v>
      </c>
      <c r="G8" s="510">
        <v>3.8740170351363637E-2</v>
      </c>
      <c r="H8" s="506">
        <v>476650.52694299136</v>
      </c>
      <c r="I8" s="507">
        <v>714088.29485570581</v>
      </c>
      <c r="J8" s="508">
        <v>-237437.76791271445</v>
      </c>
      <c r="K8" s="499">
        <v>-20.952856328336964</v>
      </c>
      <c r="L8" s="499"/>
      <c r="M8" s="511" t="s">
        <v>434</v>
      </c>
      <c r="N8" s="500">
        <v>4299.5773270384743</v>
      </c>
      <c r="O8" s="500">
        <v>4468.7444186461871</v>
      </c>
      <c r="P8" s="500">
        <v>4388.1943204143599</v>
      </c>
      <c r="Q8" s="500">
        <v>96.893752206141897</v>
      </c>
      <c r="R8" s="500">
        <v>104.12573673870334</v>
      </c>
      <c r="S8" s="500">
        <v>105.73316663689944</v>
      </c>
      <c r="T8" s="501">
        <v>4.0122878772713921E-2</v>
      </c>
      <c r="U8" s="501">
        <v>-1.7263264788017318E-2</v>
      </c>
      <c r="V8" s="501">
        <v>1.0221669621043858</v>
      </c>
    </row>
    <row r="9" spans="1:22" x14ac:dyDescent="0.25">
      <c r="A9" s="488">
        <v>16</v>
      </c>
      <c r="B9" s="488" t="s">
        <v>12</v>
      </c>
      <c r="C9" s="499">
        <v>8059</v>
      </c>
      <c r="D9" s="502">
        <v>30109033.453446791</v>
      </c>
      <c r="E9" s="503">
        <v>32591250.252424464</v>
      </c>
      <c r="F9" s="509">
        <v>-2482216.7989776731</v>
      </c>
      <c r="G9" s="510">
        <v>-7.6162061281862634E-2</v>
      </c>
      <c r="H9" s="506">
        <v>3540836.0920584123</v>
      </c>
      <c r="I9" s="507">
        <v>1600879.5623748379</v>
      </c>
      <c r="J9" s="508">
        <v>1939956.5296835743</v>
      </c>
      <c r="K9" s="499">
        <v>240.71926165573575</v>
      </c>
      <c r="L9" s="499"/>
      <c r="M9" s="511" t="s">
        <v>435</v>
      </c>
      <c r="N9" s="500">
        <v>3489.2605645861772</v>
      </c>
      <c r="O9" s="500">
        <v>3483.4535954217467</v>
      </c>
      <c r="P9" s="500">
        <v>3670.0671808907687</v>
      </c>
      <c r="Q9" s="500">
        <v>99.764238739297681</v>
      </c>
      <c r="R9" s="500">
        <v>103.50833540681762</v>
      </c>
      <c r="S9" s="500">
        <v>107.6138342871361</v>
      </c>
      <c r="T9" s="501">
        <v>-5.7477242703896092E-4</v>
      </c>
      <c r="U9" s="501">
        <v>5.3170088790233105E-2</v>
      </c>
      <c r="V9" s="501">
        <v>1.0525647556622142</v>
      </c>
    </row>
    <row r="10" spans="1:22" x14ac:dyDescent="0.25">
      <c r="A10" s="488">
        <v>18</v>
      </c>
      <c r="B10" s="488" t="s">
        <v>13</v>
      </c>
      <c r="C10" s="499">
        <v>4878</v>
      </c>
      <c r="D10" s="502">
        <v>17008779.166037172</v>
      </c>
      <c r="E10" s="503">
        <v>16825358.380545866</v>
      </c>
      <c r="F10" s="509">
        <v>183420.78549130633</v>
      </c>
      <c r="G10" s="510">
        <v>1.090144895239703E-2</v>
      </c>
      <c r="H10" s="506">
        <v>-654209.03827579878</v>
      </c>
      <c r="I10" s="507">
        <v>-807159.5020604179</v>
      </c>
      <c r="J10" s="508">
        <v>152950.46378461912</v>
      </c>
      <c r="K10" s="499">
        <v>31.355158627433195</v>
      </c>
      <c r="L10" s="499"/>
      <c r="M10" s="511" t="s">
        <v>436</v>
      </c>
      <c r="N10" s="500">
        <v>3164.5532472324721</v>
      </c>
      <c r="O10" s="500">
        <v>3302.2488136991956</v>
      </c>
      <c r="P10" s="500">
        <v>3436.7650092840931</v>
      </c>
      <c r="Q10" s="500">
        <v>77.285772857728574</v>
      </c>
      <c r="R10" s="500">
        <v>83.556839282030126</v>
      </c>
      <c r="S10" s="500">
        <v>88.095729317103363</v>
      </c>
      <c r="T10" s="501">
        <v>4.4408939493552957E-2</v>
      </c>
      <c r="U10" s="501">
        <v>4.1070014014989775E-2</v>
      </c>
      <c r="V10" s="501">
        <v>1.0873028292759339</v>
      </c>
    </row>
    <row r="11" spans="1:22" x14ac:dyDescent="0.25">
      <c r="A11" s="488">
        <v>19</v>
      </c>
      <c r="B11" s="488" t="s">
        <v>14</v>
      </c>
      <c r="C11" s="499">
        <v>3959</v>
      </c>
      <c r="D11" s="502">
        <v>13013716.569386637</v>
      </c>
      <c r="E11" s="503">
        <v>12633460.649489814</v>
      </c>
      <c r="F11" s="509">
        <v>380255.91989682242</v>
      </c>
      <c r="G11" s="510">
        <v>3.0099109851755349E-2</v>
      </c>
      <c r="H11" s="506">
        <v>33268.479509035387</v>
      </c>
      <c r="I11" s="507">
        <v>135748.86033097931</v>
      </c>
      <c r="J11" s="508">
        <v>-102480.38082194392</v>
      </c>
      <c r="K11" s="499">
        <v>-25.885420768361687</v>
      </c>
      <c r="L11" s="499"/>
      <c r="M11" s="511" t="s">
        <v>437</v>
      </c>
      <c r="N11" s="500">
        <v>3160.4477418540037</v>
      </c>
      <c r="O11" s="500">
        <v>3091.4603335017687</v>
      </c>
      <c r="P11" s="500">
        <v>3210.7124810510359</v>
      </c>
      <c r="Q11" s="500">
        <v>79.312957817630718</v>
      </c>
      <c r="R11" s="500">
        <v>79.332996462860024</v>
      </c>
      <c r="S11" s="500">
        <v>83.122789287518955</v>
      </c>
      <c r="T11" s="501">
        <v>-2.128779749504206E-2</v>
      </c>
      <c r="U11" s="501">
        <v>3.8804780876493972E-2</v>
      </c>
      <c r="V11" s="501">
        <v>1.0166909150643135</v>
      </c>
    </row>
    <row r="12" spans="1:22" x14ac:dyDescent="0.25">
      <c r="A12" s="488">
        <v>20</v>
      </c>
      <c r="B12" s="488" t="s">
        <v>15</v>
      </c>
      <c r="C12" s="499">
        <v>16391</v>
      </c>
      <c r="D12" s="502">
        <v>63080316.158327311</v>
      </c>
      <c r="E12" s="503">
        <v>61780532.290901683</v>
      </c>
      <c r="F12" s="509">
        <v>1299783.867425628</v>
      </c>
      <c r="G12" s="510">
        <v>2.1038728855643819E-2</v>
      </c>
      <c r="H12" s="506">
        <v>-1714207.2295931785</v>
      </c>
      <c r="I12" s="507">
        <v>-2001300.8305636428</v>
      </c>
      <c r="J12" s="508">
        <v>287093.60097046429</v>
      </c>
      <c r="K12" s="499">
        <v>17.51531944179515</v>
      </c>
      <c r="L12" s="499"/>
      <c r="M12" s="511" t="s">
        <v>15</v>
      </c>
      <c r="N12" s="500">
        <v>3207.5329619913368</v>
      </c>
      <c r="O12" s="500">
        <v>3650.7531584062194</v>
      </c>
      <c r="P12" s="500">
        <v>3728.3163265306121</v>
      </c>
      <c r="Q12" s="500">
        <v>77.603562930876706</v>
      </c>
      <c r="R12" s="500">
        <v>77.563168124392618</v>
      </c>
      <c r="S12" s="500">
        <v>79.446064139941697</v>
      </c>
      <c r="T12" s="501">
        <v>0.13490453083038689</v>
      </c>
      <c r="U12" s="501">
        <v>2.1308831435413733E-2</v>
      </c>
      <c r="V12" s="501">
        <v>1.1590880201731388</v>
      </c>
    </row>
    <row r="13" spans="1:22" x14ac:dyDescent="0.25">
      <c r="A13" s="488">
        <v>46</v>
      </c>
      <c r="B13" s="488" t="s">
        <v>16</v>
      </c>
      <c r="C13" s="499">
        <v>1369</v>
      </c>
      <c r="D13" s="502">
        <v>6771294.3231260153</v>
      </c>
      <c r="E13" s="503">
        <v>6726529.4468040764</v>
      </c>
      <c r="F13" s="509">
        <v>44764.87632193882</v>
      </c>
      <c r="G13" s="510">
        <v>6.6549736644961255E-3</v>
      </c>
      <c r="H13" s="506">
        <v>287606.2565008594</v>
      </c>
      <c r="I13" s="507">
        <v>218929.16878673705</v>
      </c>
      <c r="J13" s="508">
        <v>68677.087714122346</v>
      </c>
      <c r="K13" s="499">
        <v>50.165878534786231</v>
      </c>
      <c r="L13" s="499"/>
      <c r="M13" s="511" t="s">
        <v>438</v>
      </c>
      <c r="N13" s="500">
        <v>4600.6006574141702</v>
      </c>
      <c r="O13" s="500">
        <v>4787.6561351947093</v>
      </c>
      <c r="P13" s="500">
        <v>4843.4974283614993</v>
      </c>
      <c r="Q13" s="500">
        <v>104.45580715850986</v>
      </c>
      <c r="R13" s="500">
        <v>95.518001469507709</v>
      </c>
      <c r="S13" s="500">
        <v>107.27406318883175</v>
      </c>
      <c r="T13" s="501">
        <v>3.7856649209780269E-2</v>
      </c>
      <c r="U13" s="501">
        <v>1.384291303039431E-2</v>
      </c>
      <c r="V13" s="501">
        <v>1.0522236085428078</v>
      </c>
    </row>
    <row r="14" spans="1:22" x14ac:dyDescent="0.25">
      <c r="A14" s="488">
        <v>47</v>
      </c>
      <c r="B14" s="488" t="s">
        <v>17</v>
      </c>
      <c r="C14" s="499">
        <v>1808</v>
      </c>
      <c r="D14" s="502">
        <v>9525690.1012409758</v>
      </c>
      <c r="E14" s="503">
        <v>9346737.6687115096</v>
      </c>
      <c r="F14" s="509">
        <v>178952.43252946623</v>
      </c>
      <c r="G14" s="510">
        <v>1.914597786653572E-2</v>
      </c>
      <c r="H14" s="506">
        <v>-51229.996352340473</v>
      </c>
      <c r="I14" s="507">
        <v>8292.8090943600928</v>
      </c>
      <c r="J14" s="508">
        <v>-59522.805446700564</v>
      </c>
      <c r="K14" s="499">
        <v>-32.921905667422877</v>
      </c>
      <c r="L14" s="499"/>
      <c r="M14" s="511" t="s">
        <v>439</v>
      </c>
      <c r="N14" s="500">
        <v>4799.0022234513272</v>
      </c>
      <c r="O14" s="500">
        <v>5067.7112479015113</v>
      </c>
      <c r="P14" s="500">
        <v>5095.1315053161725</v>
      </c>
      <c r="Q14" s="500">
        <v>172.56637168141592</v>
      </c>
      <c r="R14" s="500">
        <v>186.90542809177393</v>
      </c>
      <c r="S14" s="500">
        <v>189.70341354224959</v>
      </c>
      <c r="T14" s="501">
        <v>5.6933355226688631E-2</v>
      </c>
      <c r="U14" s="501">
        <v>5.7507987220448697E-3</v>
      </c>
      <c r="V14" s="501">
        <v>1.0630115662152129</v>
      </c>
    </row>
    <row r="15" spans="1:22" x14ac:dyDescent="0.25">
      <c r="A15" s="488">
        <v>49</v>
      </c>
      <c r="B15" s="488" t="s">
        <v>18</v>
      </c>
      <c r="C15" s="499">
        <v>292796</v>
      </c>
      <c r="D15" s="502">
        <v>873784054.51771605</v>
      </c>
      <c r="E15" s="503">
        <v>915111170.53107977</v>
      </c>
      <c r="F15" s="509">
        <v>-41327116.013363719</v>
      </c>
      <c r="G15" s="510">
        <v>-4.5160760073969762E-2</v>
      </c>
      <c r="H15" s="506">
        <v>86211520.689616755</v>
      </c>
      <c r="I15" s="507">
        <v>65436034.081159309</v>
      </c>
      <c r="J15" s="508">
        <v>20775486.608457446</v>
      </c>
      <c r="K15" s="499">
        <v>70.955500104022747</v>
      </c>
      <c r="L15" s="512"/>
      <c r="M15" s="511" t="s">
        <v>440</v>
      </c>
      <c r="N15" s="500">
        <v>2777.8225411549338</v>
      </c>
      <c r="O15" s="500">
        <v>2744.7823133369652</v>
      </c>
      <c r="P15" s="500">
        <v>2891.4122560987912</v>
      </c>
      <c r="Q15" s="500">
        <v>72.825448435087907</v>
      </c>
      <c r="R15" s="500">
        <v>70.454744176974245</v>
      </c>
      <c r="S15" s="500">
        <v>72.338021348291932</v>
      </c>
      <c r="T15" s="501">
        <v>-1.2422064108018827E-2</v>
      </c>
      <c r="U15" s="501">
        <v>5.2753362114482671E-2</v>
      </c>
      <c r="V15" s="501">
        <v>1.0396759923603642</v>
      </c>
    </row>
    <row r="16" spans="1:22" x14ac:dyDescent="0.25">
      <c r="A16" s="488">
        <v>50</v>
      </c>
      <c r="B16" s="488" t="s">
        <v>19</v>
      </c>
      <c r="C16" s="499">
        <v>11483</v>
      </c>
      <c r="D16" s="502">
        <v>46167067.092834122</v>
      </c>
      <c r="E16" s="503">
        <v>45870218.029912896</v>
      </c>
      <c r="F16" s="509">
        <v>296849.06292122602</v>
      </c>
      <c r="G16" s="510">
        <v>6.4714988432722238E-3</v>
      </c>
      <c r="H16" s="506">
        <v>628306.45732506737</v>
      </c>
      <c r="I16" s="507">
        <v>-161374.95887926497</v>
      </c>
      <c r="J16" s="508">
        <v>789681.41620433237</v>
      </c>
      <c r="K16" s="499">
        <v>68.769608656651783</v>
      </c>
      <c r="L16" s="499"/>
      <c r="M16" s="488" t="s">
        <v>441</v>
      </c>
      <c r="N16" s="500">
        <v>3679.0628424627712</v>
      </c>
      <c r="O16" s="500">
        <v>3711.8079887876665</v>
      </c>
      <c r="P16" s="500">
        <v>4006.7449194113524</v>
      </c>
      <c r="Q16" s="500">
        <v>122.00644430897849</v>
      </c>
      <c r="R16" s="500">
        <v>119.83181499649615</v>
      </c>
      <c r="S16" s="500">
        <v>112.56131744919411</v>
      </c>
      <c r="T16" s="501">
        <v>8.0426097779386918E-3</v>
      </c>
      <c r="U16" s="501">
        <v>7.5076585432764631E-2</v>
      </c>
      <c r="V16" s="501">
        <v>1.0837230068907993</v>
      </c>
    </row>
    <row r="17" spans="1:22" x14ac:dyDescent="0.25">
      <c r="A17" s="488">
        <v>51</v>
      </c>
      <c r="B17" s="488" t="s">
        <v>20</v>
      </c>
      <c r="C17" s="499">
        <v>9452</v>
      </c>
      <c r="D17" s="502">
        <v>40881673.986657552</v>
      </c>
      <c r="E17" s="503">
        <v>38556068.391942687</v>
      </c>
      <c r="F17" s="509">
        <v>2325605.5947148651</v>
      </c>
      <c r="G17" s="510">
        <v>6.031749843043805E-2</v>
      </c>
      <c r="H17" s="506">
        <v>-4112808.4434275771</v>
      </c>
      <c r="I17" s="507">
        <v>-2670744.1603396558</v>
      </c>
      <c r="J17" s="508">
        <v>-1442064.2830879213</v>
      </c>
      <c r="K17" s="499">
        <v>-152.56710570121894</v>
      </c>
      <c r="L17" s="499"/>
      <c r="M17" s="511" t="s">
        <v>442</v>
      </c>
      <c r="N17" s="500">
        <v>3855.2321117223869</v>
      </c>
      <c r="O17" s="500">
        <v>4082.950293960449</v>
      </c>
      <c r="P17" s="500">
        <v>4326.6702298236241</v>
      </c>
      <c r="Q17" s="500">
        <v>97.122302158273385</v>
      </c>
      <c r="R17" s="500">
        <v>99.091394975948688</v>
      </c>
      <c r="S17" s="500">
        <v>103.36718332442544</v>
      </c>
      <c r="T17" s="501">
        <v>5.8114038115882671E-2</v>
      </c>
      <c r="U17" s="501">
        <v>5.9300155918513342E-2</v>
      </c>
      <c r="V17" s="501">
        <v>1.1208603655557223</v>
      </c>
    </row>
    <row r="18" spans="1:22" x14ac:dyDescent="0.25">
      <c r="A18" s="488">
        <v>52</v>
      </c>
      <c r="B18" s="488" t="s">
        <v>21</v>
      </c>
      <c r="C18" s="499">
        <v>2408</v>
      </c>
      <c r="D18" s="502">
        <v>10574353.917699166</v>
      </c>
      <c r="E18" s="503">
        <v>10661690.162769772</v>
      </c>
      <c r="F18" s="509">
        <v>-87336.24507060647</v>
      </c>
      <c r="G18" s="510">
        <v>-8.1915947412898385E-3</v>
      </c>
      <c r="H18" s="506">
        <v>699286.65500140435</v>
      </c>
      <c r="I18" s="507">
        <v>405685.6578548681</v>
      </c>
      <c r="J18" s="508">
        <v>293600.99714653625</v>
      </c>
      <c r="K18" s="499">
        <v>121.9273243964021</v>
      </c>
      <c r="L18" s="499"/>
      <c r="M18" s="511" t="s">
        <v>443</v>
      </c>
      <c r="N18" s="500">
        <v>4483.2038164451824</v>
      </c>
      <c r="O18" s="500">
        <v>4236.0764754779721</v>
      </c>
      <c r="P18" s="500">
        <v>4337.4896093100579</v>
      </c>
      <c r="Q18" s="500">
        <v>80.149501661129563</v>
      </c>
      <c r="R18" s="500">
        <v>84.788029925187033</v>
      </c>
      <c r="S18" s="500">
        <v>83.125519534497087</v>
      </c>
      <c r="T18" s="501">
        <v>-5.3138294539021191E-2</v>
      </c>
      <c r="U18" s="501">
        <v>2.3085802231627373E-2</v>
      </c>
      <c r="V18" s="501">
        <v>0.96872076753395242</v>
      </c>
    </row>
    <row r="19" spans="1:22" x14ac:dyDescent="0.25">
      <c r="A19" s="488">
        <v>61</v>
      </c>
      <c r="B19" s="488" t="s">
        <v>22</v>
      </c>
      <c r="C19" s="499">
        <v>16800</v>
      </c>
      <c r="D19" s="502">
        <v>73155528.391956121</v>
      </c>
      <c r="E19" s="503">
        <v>71194578.097488552</v>
      </c>
      <c r="F19" s="509">
        <v>1960950.2944675684</v>
      </c>
      <c r="G19" s="510">
        <v>2.7543534168885574E-2</v>
      </c>
      <c r="H19" s="506">
        <v>1546169.1417286361</v>
      </c>
      <c r="I19" s="507">
        <v>1580626.3375689648</v>
      </c>
      <c r="J19" s="508">
        <v>-34457.195840328699</v>
      </c>
      <c r="K19" s="499">
        <v>-2.0510235619243273</v>
      </c>
      <c r="L19" s="499"/>
      <c r="M19" s="511" t="s">
        <v>444</v>
      </c>
      <c r="N19" s="500">
        <v>3972.3626803571428</v>
      </c>
      <c r="O19" s="500">
        <v>4163.4081583393672</v>
      </c>
      <c r="P19" s="500">
        <v>4321.3854694665697</v>
      </c>
      <c r="Q19" s="500">
        <v>92.44047619047619</v>
      </c>
      <c r="R19" s="500">
        <v>97.15182235095341</v>
      </c>
      <c r="S19" s="500">
        <v>97.694907072169926</v>
      </c>
      <c r="T19" s="501">
        <v>4.8158992355478603E-2</v>
      </c>
      <c r="U19" s="501">
        <v>3.7206469705124201E-2</v>
      </c>
      <c r="V19" s="501">
        <v>1.0871572881507061</v>
      </c>
    </row>
    <row r="20" spans="1:22" x14ac:dyDescent="0.25">
      <c r="A20" s="488">
        <v>69</v>
      </c>
      <c r="B20" s="488" t="s">
        <v>23</v>
      </c>
      <c r="C20" s="499">
        <v>6896</v>
      </c>
      <c r="D20" s="502">
        <v>32941395.694000997</v>
      </c>
      <c r="E20" s="503">
        <v>32259974.021145474</v>
      </c>
      <c r="F20" s="509">
        <v>681421.67285552248</v>
      </c>
      <c r="G20" s="510">
        <v>2.1122821500379089E-2</v>
      </c>
      <c r="H20" s="506">
        <v>-1514006.079808255</v>
      </c>
      <c r="I20" s="507">
        <v>-1747827.7615920661</v>
      </c>
      <c r="J20" s="508">
        <v>233821.68178381119</v>
      </c>
      <c r="K20" s="499">
        <v>33.906856407165193</v>
      </c>
      <c r="L20" s="499"/>
      <c r="M20" s="511" t="s">
        <v>445</v>
      </c>
      <c r="N20" s="500">
        <v>4415.5901015081208</v>
      </c>
      <c r="O20" s="500">
        <v>4686.4618550639425</v>
      </c>
      <c r="P20" s="500">
        <v>4580.7731882992794</v>
      </c>
      <c r="Q20" s="500">
        <v>106.4385150812065</v>
      </c>
      <c r="R20" s="500">
        <v>118.18315449066588</v>
      </c>
      <c r="S20" s="500">
        <v>134.94046744083494</v>
      </c>
      <c r="T20" s="501">
        <v>6.2497701126544403E-2</v>
      </c>
      <c r="U20" s="501">
        <v>-1.8509453588692493E-2</v>
      </c>
      <c r="V20" s="501">
        <v>1.0428314492394501</v>
      </c>
    </row>
    <row r="21" spans="1:22" x14ac:dyDescent="0.25">
      <c r="A21" s="488">
        <v>71</v>
      </c>
      <c r="B21" s="488" t="s">
        <v>24</v>
      </c>
      <c r="C21" s="499">
        <v>6667</v>
      </c>
      <c r="D21" s="502">
        <v>29998502.654877216</v>
      </c>
      <c r="E21" s="503">
        <v>28474977.428156674</v>
      </c>
      <c r="F21" s="509">
        <v>1523525.2267205417</v>
      </c>
      <c r="G21" s="510">
        <v>5.350400120823439E-2</v>
      </c>
      <c r="H21" s="506">
        <v>16197.520077027812</v>
      </c>
      <c r="I21" s="507">
        <v>402484.93097481236</v>
      </c>
      <c r="J21" s="508">
        <v>-386287.41089778458</v>
      </c>
      <c r="K21" s="499">
        <v>-57.940214623936491</v>
      </c>
      <c r="L21" s="499"/>
      <c r="M21" s="511" t="s">
        <v>446</v>
      </c>
      <c r="N21" s="500">
        <v>4091.9693760311984</v>
      </c>
      <c r="O21" s="500">
        <v>4268.8237072875718</v>
      </c>
      <c r="P21" s="500">
        <v>4397.7925612337467</v>
      </c>
      <c r="Q21" s="500">
        <v>118.04409779511025</v>
      </c>
      <c r="R21" s="500">
        <v>122.16510432416086</v>
      </c>
      <c r="S21" s="500">
        <v>128.66646507408527</v>
      </c>
      <c r="T21" s="501">
        <v>4.2986878524391647E-2</v>
      </c>
      <c r="U21" s="501">
        <v>3.0851869705943002E-2</v>
      </c>
      <c r="V21" s="501">
        <v>1.0751649738056346</v>
      </c>
    </row>
    <row r="22" spans="1:22" x14ac:dyDescent="0.25">
      <c r="A22" s="488">
        <v>72</v>
      </c>
      <c r="B22" s="488" t="s">
        <v>25</v>
      </c>
      <c r="C22" s="499">
        <v>949</v>
      </c>
      <c r="D22" s="502">
        <v>4634963.925847047</v>
      </c>
      <c r="E22" s="503">
        <v>4965454.0496393973</v>
      </c>
      <c r="F22" s="509">
        <v>-330490.12379235029</v>
      </c>
      <c r="G22" s="510">
        <v>-6.6557885842554773E-2</v>
      </c>
      <c r="H22" s="506">
        <v>-51925.98084717201</v>
      </c>
      <c r="I22" s="507">
        <v>-269337.36612312088</v>
      </c>
      <c r="J22" s="508">
        <v>217411.38527594888</v>
      </c>
      <c r="K22" s="499">
        <v>229.09524265115795</v>
      </c>
      <c r="L22" s="499"/>
      <c r="M22" s="511" t="s">
        <v>447</v>
      </c>
      <c r="N22" s="500">
        <v>4909.1013382507899</v>
      </c>
      <c r="O22" s="500">
        <v>4691.2539515279241</v>
      </c>
      <c r="P22" s="500">
        <v>4771.3382507903052</v>
      </c>
      <c r="Q22" s="500">
        <v>66.385669125395154</v>
      </c>
      <c r="R22" s="500">
        <v>70.60063224446786</v>
      </c>
      <c r="S22" s="500">
        <v>70.60063224446786</v>
      </c>
      <c r="T22" s="501">
        <v>-4.2936987532493087E-2</v>
      </c>
      <c r="U22" s="501">
        <v>1.68178800619605E-2</v>
      </c>
      <c r="V22" s="501">
        <v>0.97315878342292406</v>
      </c>
    </row>
    <row r="23" spans="1:22" x14ac:dyDescent="0.25">
      <c r="A23" s="488">
        <v>74</v>
      </c>
      <c r="B23" s="488" t="s">
        <v>26</v>
      </c>
      <c r="C23" s="499">
        <v>1103</v>
      </c>
      <c r="D23" s="502">
        <v>5378418.4631964918</v>
      </c>
      <c r="E23" s="503">
        <v>5441361.6446017371</v>
      </c>
      <c r="F23" s="509">
        <v>-62943.181405245326</v>
      </c>
      <c r="G23" s="510">
        <v>-1.1567542375664364E-2</v>
      </c>
      <c r="H23" s="506">
        <v>234042.88213997387</v>
      </c>
      <c r="I23" s="507">
        <v>115411.74606758561</v>
      </c>
      <c r="J23" s="508">
        <v>118631.13607238825</v>
      </c>
      <c r="K23" s="499">
        <v>107.55316053707004</v>
      </c>
      <c r="L23" s="499"/>
      <c r="M23" s="511" t="s">
        <v>448</v>
      </c>
      <c r="N23" s="500">
        <v>4366.1695557570265</v>
      </c>
      <c r="O23" s="500">
        <v>4565.0969529085869</v>
      </c>
      <c r="P23" s="500">
        <v>4906.7405355494002</v>
      </c>
      <c r="Q23" s="500">
        <v>134.1795104261106</v>
      </c>
      <c r="R23" s="500">
        <v>120.96029547553093</v>
      </c>
      <c r="S23" s="500">
        <v>200.36934441366574</v>
      </c>
      <c r="T23" s="501">
        <v>4.1265283974623923E-2</v>
      </c>
      <c r="U23" s="501">
        <v>8.9852216748768754E-2</v>
      </c>
      <c r="V23" s="501">
        <v>1.1348252779632799</v>
      </c>
    </row>
    <row r="24" spans="1:22" x14ac:dyDescent="0.25">
      <c r="A24" s="488">
        <v>75</v>
      </c>
      <c r="B24" s="488" t="s">
        <v>27</v>
      </c>
      <c r="C24" s="499">
        <v>19877</v>
      </c>
      <c r="D24" s="502">
        <v>91292700.15491268</v>
      </c>
      <c r="E24" s="503">
        <v>84634952.746833384</v>
      </c>
      <c r="F24" s="509">
        <v>6657747.4080792964</v>
      </c>
      <c r="G24" s="510">
        <v>7.8664277488220094E-2</v>
      </c>
      <c r="H24" s="506">
        <v>-478063.67031347757</v>
      </c>
      <c r="I24" s="507">
        <v>518571.4880233219</v>
      </c>
      <c r="J24" s="508">
        <v>-996635.15833679948</v>
      </c>
      <c r="K24" s="499">
        <v>-50.140119652704101</v>
      </c>
      <c r="L24" s="499"/>
      <c r="M24" s="511" t="s">
        <v>449</v>
      </c>
      <c r="N24" s="500">
        <v>4193.5751894149016</v>
      </c>
      <c r="O24" s="500">
        <v>4433.9134405601499</v>
      </c>
      <c r="P24" s="500">
        <v>4429.8543812471462</v>
      </c>
      <c r="Q24" s="500">
        <v>139.10549881772903</v>
      </c>
      <c r="R24" s="500">
        <v>139.53016388451977</v>
      </c>
      <c r="S24" s="500">
        <v>154.75163630828555</v>
      </c>
      <c r="T24" s="501">
        <v>5.5569042248125866E-2</v>
      </c>
      <c r="U24" s="501">
        <v>2.440702034658182E-3</v>
      </c>
      <c r="V24" s="501">
        <v>1.0581453717572631</v>
      </c>
    </row>
    <row r="25" spans="1:22" x14ac:dyDescent="0.25">
      <c r="A25" s="488">
        <v>77</v>
      </c>
      <c r="B25" s="488" t="s">
        <v>28</v>
      </c>
      <c r="C25" s="499">
        <v>4782</v>
      </c>
      <c r="D25" s="502">
        <v>23421915.529445425</v>
      </c>
      <c r="E25" s="503">
        <v>22236919.461151309</v>
      </c>
      <c r="F25" s="509">
        <v>1184996.0682941154</v>
      </c>
      <c r="G25" s="510">
        <v>5.3289578638099841E-2</v>
      </c>
      <c r="H25" s="506">
        <v>30098.38071286754</v>
      </c>
      <c r="I25" s="507">
        <v>262348.52674092905</v>
      </c>
      <c r="J25" s="508">
        <v>-232250.14602806151</v>
      </c>
      <c r="K25" s="499">
        <v>-48.567575497294335</v>
      </c>
      <c r="L25" s="499"/>
      <c r="M25" s="511" t="s">
        <v>450</v>
      </c>
      <c r="N25" s="500">
        <v>4496.1651589293178</v>
      </c>
      <c r="O25" s="500">
        <v>4807.339449541284</v>
      </c>
      <c r="P25" s="500">
        <v>4778.1096650309364</v>
      </c>
      <c r="Q25" s="500">
        <v>119.1969887076537</v>
      </c>
      <c r="R25" s="500">
        <v>123.7465329635161</v>
      </c>
      <c r="S25" s="500">
        <v>126.30680605931299</v>
      </c>
      <c r="T25" s="501">
        <v>6.8407163894923517E-2</v>
      </c>
      <c r="U25" s="501">
        <v>-5.4084458290064585E-3</v>
      </c>
      <c r="V25" s="501">
        <v>1.0626287416256752</v>
      </c>
    </row>
    <row r="26" spans="1:22" x14ac:dyDescent="0.25">
      <c r="A26" s="488">
        <v>78</v>
      </c>
      <c r="B26" s="488" t="s">
        <v>29</v>
      </c>
      <c r="C26" s="499">
        <v>8042</v>
      </c>
      <c r="D26" s="502">
        <v>38061668.409503132</v>
      </c>
      <c r="E26" s="503">
        <v>35347346.511786163</v>
      </c>
      <c r="F26" s="509">
        <v>2714321.8977169693</v>
      </c>
      <c r="G26" s="510">
        <v>7.6789976209725108E-2</v>
      </c>
      <c r="H26" s="506">
        <v>-1860289.7639129411</v>
      </c>
      <c r="I26" s="507">
        <v>-1399154.5677985994</v>
      </c>
      <c r="J26" s="508">
        <v>-461135.19611434173</v>
      </c>
      <c r="K26" s="499">
        <v>-57.340859999296413</v>
      </c>
      <c r="L26" s="499"/>
      <c r="M26" s="511" t="s">
        <v>451</v>
      </c>
      <c r="N26" s="500">
        <v>4160.8279171847798</v>
      </c>
      <c r="O26" s="500">
        <v>4552.7600450619602</v>
      </c>
      <c r="P26" s="500">
        <v>4656.1522092877703</v>
      </c>
      <c r="Q26" s="500">
        <v>78.960457597612532</v>
      </c>
      <c r="R26" s="500">
        <v>81.111528351483287</v>
      </c>
      <c r="S26" s="500">
        <v>80.485667793215669</v>
      </c>
      <c r="T26" s="501">
        <v>9.2948789844086832E-2</v>
      </c>
      <c r="U26" s="501">
        <v>2.2177201512695754E-2</v>
      </c>
      <c r="V26" s="501">
        <v>1.1171873353995161</v>
      </c>
    </row>
    <row r="27" spans="1:22" x14ac:dyDescent="0.25">
      <c r="A27" s="488">
        <v>79</v>
      </c>
      <c r="B27" s="488" t="s">
        <v>30</v>
      </c>
      <c r="C27" s="499">
        <v>6869</v>
      </c>
      <c r="D27" s="502">
        <v>33223411.151279893</v>
      </c>
      <c r="E27" s="503">
        <v>32364659.240112498</v>
      </c>
      <c r="F27" s="509">
        <v>858751.91116739437</v>
      </c>
      <c r="G27" s="510">
        <v>2.6533630550420385E-2</v>
      </c>
      <c r="H27" s="506">
        <v>-955835.02731453779</v>
      </c>
      <c r="I27" s="507">
        <v>-1377151.9577014451</v>
      </c>
      <c r="J27" s="508">
        <v>421316.9303869073</v>
      </c>
      <c r="K27" s="499">
        <v>61.335992194920266</v>
      </c>
      <c r="L27" s="499"/>
      <c r="M27" s="511" t="s">
        <v>452</v>
      </c>
      <c r="N27" s="500">
        <v>4573.1320861843069</v>
      </c>
      <c r="O27" s="500">
        <v>4683.2719233603539</v>
      </c>
      <c r="P27" s="500">
        <v>4727.0449521002211</v>
      </c>
      <c r="Q27" s="500">
        <v>112.38899403115447</v>
      </c>
      <c r="R27" s="500">
        <v>109.94841562269713</v>
      </c>
      <c r="S27" s="500">
        <v>108.32719233603537</v>
      </c>
      <c r="T27" s="501">
        <v>2.2985545667983054E-2</v>
      </c>
      <c r="U27" s="501">
        <v>8.7940471065739434E-3</v>
      </c>
      <c r="V27" s="501">
        <v>1.0319817287459314</v>
      </c>
    </row>
    <row r="28" spans="1:22" x14ac:dyDescent="0.25">
      <c r="A28" s="488">
        <v>81</v>
      </c>
      <c r="B28" s="488" t="s">
        <v>31</v>
      </c>
      <c r="C28" s="499">
        <v>2655</v>
      </c>
      <c r="D28" s="502">
        <v>13748766.056122705</v>
      </c>
      <c r="E28" s="503">
        <v>13573144.250674205</v>
      </c>
      <c r="F28" s="509">
        <v>175621.80544850044</v>
      </c>
      <c r="G28" s="510">
        <v>1.2938918367406061E-2</v>
      </c>
      <c r="H28" s="506">
        <v>294256.02789829951</v>
      </c>
      <c r="I28" s="507">
        <v>140173.21456825826</v>
      </c>
      <c r="J28" s="508">
        <v>154082.81333004124</v>
      </c>
      <c r="K28" s="499">
        <v>58.034957939751884</v>
      </c>
      <c r="L28" s="499"/>
      <c r="M28" s="511" t="s">
        <v>453</v>
      </c>
      <c r="N28" s="500">
        <v>4641.4068135593216</v>
      </c>
      <c r="O28" s="500">
        <v>4982.4494467760396</v>
      </c>
      <c r="P28" s="500">
        <v>5152.2319725295692</v>
      </c>
      <c r="Q28" s="500">
        <v>99.058380414312623</v>
      </c>
      <c r="R28" s="500">
        <v>93.094238840137351</v>
      </c>
      <c r="S28" s="500">
        <v>97.291110263258304</v>
      </c>
      <c r="T28" s="501">
        <v>7.0684727749612986E-2</v>
      </c>
      <c r="U28" s="501">
        <v>3.427798240998281E-2</v>
      </c>
      <c r="V28" s="501">
        <v>1.1073856400140514</v>
      </c>
    </row>
    <row r="29" spans="1:22" x14ac:dyDescent="0.25">
      <c r="A29" s="488">
        <v>82</v>
      </c>
      <c r="B29" s="488" t="s">
        <v>32</v>
      </c>
      <c r="C29" s="499">
        <v>9389</v>
      </c>
      <c r="D29" s="502">
        <v>32556224.451767314</v>
      </c>
      <c r="E29" s="503">
        <v>30083636.848885585</v>
      </c>
      <c r="F29" s="509">
        <v>2472587.6028817296</v>
      </c>
      <c r="G29" s="510">
        <v>8.2190448425564069E-2</v>
      </c>
      <c r="H29" s="506">
        <v>-343848.49388263217</v>
      </c>
      <c r="I29" s="507">
        <v>517248.87218207651</v>
      </c>
      <c r="J29" s="508">
        <v>-861097.36606470868</v>
      </c>
      <c r="K29" s="499">
        <v>-91.713426995921679</v>
      </c>
      <c r="L29" s="499"/>
      <c r="M29" s="511" t="s">
        <v>454</v>
      </c>
      <c r="N29" s="500">
        <v>2922.7731419746515</v>
      </c>
      <c r="O29" s="500">
        <v>3255.5862949563739</v>
      </c>
      <c r="P29" s="500">
        <v>3407.8527346243882</v>
      </c>
      <c r="Q29" s="500">
        <v>72.744701246139101</v>
      </c>
      <c r="R29" s="500">
        <v>77.037667588848691</v>
      </c>
      <c r="S29" s="500">
        <v>79.272185571398168</v>
      </c>
      <c r="T29" s="501">
        <v>0.11253684236511674</v>
      </c>
      <c r="U29" s="501">
        <v>4.6360153256704839E-2</v>
      </c>
      <c r="V29" s="501">
        <v>1.1641142208808939</v>
      </c>
    </row>
    <row r="30" spans="1:22" x14ac:dyDescent="0.25">
      <c r="A30" s="488">
        <v>86</v>
      </c>
      <c r="B30" s="488" t="s">
        <v>33</v>
      </c>
      <c r="C30" s="499">
        <v>8175</v>
      </c>
      <c r="D30" s="502">
        <v>29073717.432250563</v>
      </c>
      <c r="E30" s="503">
        <v>28302640.623006031</v>
      </c>
      <c r="F30" s="509">
        <v>771076.80924453214</v>
      </c>
      <c r="G30" s="510">
        <v>2.7243988273580242E-2</v>
      </c>
      <c r="H30" s="506">
        <v>424456.15068637562</v>
      </c>
      <c r="I30" s="507">
        <v>196818.15441991561</v>
      </c>
      <c r="J30" s="508">
        <v>227637.99626646002</v>
      </c>
      <c r="K30" s="499">
        <v>27.845626454612844</v>
      </c>
      <c r="L30" s="499"/>
      <c r="M30" s="511" t="s">
        <v>455</v>
      </c>
      <c r="N30" s="500">
        <v>3250.3641015290523</v>
      </c>
      <c r="O30" s="500">
        <v>3357.195481335953</v>
      </c>
      <c r="P30" s="500">
        <v>3518.5412573673871</v>
      </c>
      <c r="Q30" s="500">
        <v>76.697247706422019</v>
      </c>
      <c r="R30" s="500">
        <v>71.09528487229862</v>
      </c>
      <c r="S30" s="500">
        <v>73.79666011787819</v>
      </c>
      <c r="T30" s="501">
        <v>3.0426074648740364E-2</v>
      </c>
      <c r="U30" s="501">
        <v>4.7851002865329395E-2</v>
      </c>
      <c r="V30" s="501">
        <v>1.0797329956992674</v>
      </c>
    </row>
    <row r="31" spans="1:22" x14ac:dyDescent="0.25">
      <c r="A31" s="488">
        <v>90</v>
      </c>
      <c r="B31" s="488" t="s">
        <v>34</v>
      </c>
      <c r="C31" s="499">
        <v>3196</v>
      </c>
      <c r="D31" s="502">
        <v>18471379.153836984</v>
      </c>
      <c r="E31" s="503">
        <v>18029606.598771967</v>
      </c>
      <c r="F31" s="509">
        <v>441772.55506501719</v>
      </c>
      <c r="G31" s="510">
        <v>2.4502617549908561E-2</v>
      </c>
      <c r="H31" s="506">
        <v>125733.8554724703</v>
      </c>
      <c r="I31" s="507">
        <v>40812.523189690808</v>
      </c>
      <c r="J31" s="508">
        <v>84921.332282779491</v>
      </c>
      <c r="K31" s="499">
        <v>26.57113025118257</v>
      </c>
      <c r="L31" s="499"/>
      <c r="M31" s="511" t="s">
        <v>456</v>
      </c>
      <c r="N31" s="500">
        <v>5453.5822966207761</v>
      </c>
      <c r="O31" s="500">
        <v>5614.8691767708997</v>
      </c>
      <c r="P31" s="500">
        <v>5760.0510529674539</v>
      </c>
      <c r="Q31" s="500">
        <v>99.499374217772214</v>
      </c>
      <c r="R31" s="500">
        <v>109.12571793235482</v>
      </c>
      <c r="S31" s="500">
        <v>104.97766432673899</v>
      </c>
      <c r="T31" s="501">
        <v>3.0778085754120887E-2</v>
      </c>
      <c r="U31" s="501">
        <v>2.463905457383353E-2</v>
      </c>
      <c r="V31" s="501">
        <v>1.0561754832625285</v>
      </c>
    </row>
    <row r="32" spans="1:22" x14ac:dyDescent="0.25">
      <c r="A32" s="488">
        <v>91</v>
      </c>
      <c r="B32" s="488" t="s">
        <v>35</v>
      </c>
      <c r="C32" s="499">
        <v>656920</v>
      </c>
      <c r="D32" s="502">
        <v>2473030439.3196907</v>
      </c>
      <c r="E32" s="503">
        <v>2350395644.8357625</v>
      </c>
      <c r="F32" s="509">
        <v>122634794.4839282</v>
      </c>
      <c r="G32" s="510">
        <v>5.2176234564329065E-2</v>
      </c>
      <c r="H32" s="506">
        <v>-18377841.017744798</v>
      </c>
      <c r="I32" s="507">
        <v>50950866.459113963</v>
      </c>
      <c r="J32" s="508">
        <v>-69328707.476858765</v>
      </c>
      <c r="K32" s="499">
        <v>-105.53599749871942</v>
      </c>
      <c r="L32" s="512"/>
      <c r="M32" s="511" t="s">
        <v>457</v>
      </c>
      <c r="N32" s="500">
        <v>3275.2190143396456</v>
      </c>
      <c r="O32" s="500">
        <v>3503.0112435950364</v>
      </c>
      <c r="P32" s="500">
        <v>3726.3881468709778</v>
      </c>
      <c r="Q32" s="500">
        <v>63.373013456737503</v>
      </c>
      <c r="R32" s="500">
        <v>71.330350421331261</v>
      </c>
      <c r="S32" s="500">
        <v>79.832863838364219</v>
      </c>
      <c r="T32" s="501">
        <v>7.06134694677234E-2</v>
      </c>
      <c r="U32" s="501">
        <v>6.4873322986575221E-2</v>
      </c>
      <c r="V32" s="501">
        <v>1.140067722866281</v>
      </c>
    </row>
    <row r="33" spans="1:22" x14ac:dyDescent="0.25">
      <c r="A33" s="488">
        <v>92</v>
      </c>
      <c r="B33" s="488" t="s">
        <v>36</v>
      </c>
      <c r="C33" s="499">
        <v>237231</v>
      </c>
      <c r="D33" s="502">
        <v>763855474.78336561</v>
      </c>
      <c r="E33" s="503">
        <v>709018120.83703804</v>
      </c>
      <c r="F33" s="509">
        <v>54837353.946327567</v>
      </c>
      <c r="G33" s="510">
        <v>7.734266915715611E-2</v>
      </c>
      <c r="H33" s="506">
        <v>-22836374.691326935</v>
      </c>
      <c r="I33" s="507">
        <v>-426000.86664685421</v>
      </c>
      <c r="J33" s="508">
        <v>-22410373.824680082</v>
      </c>
      <c r="K33" s="499">
        <v>-94.466464436267103</v>
      </c>
      <c r="L33" s="512"/>
      <c r="M33" s="511" t="s">
        <v>458</v>
      </c>
      <c r="N33" s="500">
        <v>3017.4011620740966</v>
      </c>
      <c r="O33" s="500">
        <v>2980.4528125209017</v>
      </c>
      <c r="P33" s="500">
        <v>3214.492341649388</v>
      </c>
      <c r="Q33" s="500">
        <v>42.389063823867879</v>
      </c>
      <c r="R33" s="500">
        <v>40.411176509932446</v>
      </c>
      <c r="S33" s="500">
        <v>47.914855193632533</v>
      </c>
      <c r="T33" s="501">
        <v>-1.2721864570211294E-2</v>
      </c>
      <c r="U33" s="501">
        <v>7.9958319437505976E-2</v>
      </c>
      <c r="V33" s="501">
        <v>1.0662192359561491</v>
      </c>
    </row>
    <row r="34" spans="1:22" x14ac:dyDescent="0.25">
      <c r="A34" s="488">
        <v>97</v>
      </c>
      <c r="B34" s="488" t="s">
        <v>37</v>
      </c>
      <c r="C34" s="499">
        <v>2156</v>
      </c>
      <c r="D34" s="502">
        <v>10110301.645743335</v>
      </c>
      <c r="E34" s="503">
        <v>10384167.726772361</v>
      </c>
      <c r="F34" s="509">
        <v>-273866.08102902584</v>
      </c>
      <c r="G34" s="510">
        <v>-2.637342618445453E-2</v>
      </c>
      <c r="H34" s="506">
        <v>179302.23141044893</v>
      </c>
      <c r="I34" s="507">
        <v>-189191.36643246838</v>
      </c>
      <c r="J34" s="508">
        <v>368493.59784291731</v>
      </c>
      <c r="K34" s="499">
        <v>170.91539788632528</v>
      </c>
      <c r="L34" s="499"/>
      <c r="M34" s="511" t="s">
        <v>459</v>
      </c>
      <c r="N34" s="500">
        <v>4789.1341512059371</v>
      </c>
      <c r="O34" s="500">
        <v>4413.2270168855539</v>
      </c>
      <c r="P34" s="500">
        <v>4703.5647279549721</v>
      </c>
      <c r="Q34" s="500">
        <v>85.807050092764385</v>
      </c>
      <c r="R34" s="500">
        <v>99.437148217636022</v>
      </c>
      <c r="S34" s="500">
        <v>107.87992495309568</v>
      </c>
      <c r="T34" s="501">
        <v>-7.4314134516945574E-2</v>
      </c>
      <c r="U34" s="501">
        <v>6.6209333749090549E-2</v>
      </c>
      <c r="V34" s="501">
        <v>0.98697490989763781</v>
      </c>
    </row>
    <row r="35" spans="1:22" x14ac:dyDescent="0.25">
      <c r="A35" s="488">
        <v>98</v>
      </c>
      <c r="B35" s="488" t="s">
        <v>38</v>
      </c>
      <c r="C35" s="499">
        <v>23251</v>
      </c>
      <c r="D35" s="502">
        <v>84226501.96672143</v>
      </c>
      <c r="E35" s="503">
        <v>81393920.74666968</v>
      </c>
      <c r="F35" s="509">
        <v>2832581.2200517505</v>
      </c>
      <c r="G35" s="510">
        <v>3.480089414623326E-2</v>
      </c>
      <c r="H35" s="506">
        <v>3582516.325393742</v>
      </c>
      <c r="I35" s="507">
        <v>3937391.5163821699</v>
      </c>
      <c r="J35" s="508">
        <v>-354875.19098842796</v>
      </c>
      <c r="K35" s="499">
        <v>-15.262792610572792</v>
      </c>
      <c r="L35" s="499"/>
      <c r="M35" s="511" t="s">
        <v>460</v>
      </c>
      <c r="N35" s="500">
        <v>3216.4268022880738</v>
      </c>
      <c r="O35" s="500">
        <v>3373.7601247455277</v>
      </c>
      <c r="P35" s="500">
        <v>3598.3453891800582</v>
      </c>
      <c r="Q35" s="500">
        <v>97.28613823061373</v>
      </c>
      <c r="R35" s="500">
        <v>102.09208645558107</v>
      </c>
      <c r="S35" s="500">
        <v>106.55347165071252</v>
      </c>
      <c r="T35" s="501">
        <v>4.8929787701237126E-2</v>
      </c>
      <c r="U35" s="501">
        <v>6.5896544419106196E-2</v>
      </c>
      <c r="V35" s="501">
        <v>1.1180506360490152</v>
      </c>
    </row>
    <row r="36" spans="1:22" x14ac:dyDescent="0.25">
      <c r="A36" s="488">
        <v>102</v>
      </c>
      <c r="B36" s="488" t="s">
        <v>39</v>
      </c>
      <c r="C36" s="499">
        <v>9937</v>
      </c>
      <c r="D36" s="502">
        <v>39996584.14203544</v>
      </c>
      <c r="E36" s="503">
        <v>41337802.087301247</v>
      </c>
      <c r="F36" s="509">
        <v>-1341217.9452658072</v>
      </c>
      <c r="G36" s="510">
        <v>-3.2445313430871113E-2</v>
      </c>
      <c r="H36" s="506">
        <v>984515.62336790236</v>
      </c>
      <c r="I36" s="507">
        <v>-826761.02794250008</v>
      </c>
      <c r="J36" s="508">
        <v>1811276.6513104024</v>
      </c>
      <c r="K36" s="499">
        <v>182.27600395596281</v>
      </c>
      <c r="L36" s="499"/>
      <c r="M36" s="488" t="s">
        <v>461</v>
      </c>
      <c r="N36" s="500">
        <v>3701.823885478515</v>
      </c>
      <c r="O36" s="500">
        <v>3783.4143377885785</v>
      </c>
      <c r="P36" s="500">
        <v>3932.1587687322804</v>
      </c>
      <c r="Q36" s="500">
        <v>120.96206098420046</v>
      </c>
      <c r="R36" s="500">
        <v>124.94937221547185</v>
      </c>
      <c r="S36" s="500">
        <v>121.70919400567031</v>
      </c>
      <c r="T36" s="501">
        <v>2.2386229503778887E-2</v>
      </c>
      <c r="U36" s="501">
        <v>3.7228943755019506E-2</v>
      </c>
      <c r="V36" s="501">
        <v>1.0604485889378816</v>
      </c>
    </row>
    <row r="37" spans="1:22" x14ac:dyDescent="0.25">
      <c r="A37" s="488">
        <v>103</v>
      </c>
      <c r="B37" s="488" t="s">
        <v>40</v>
      </c>
      <c r="C37" s="499">
        <v>2174</v>
      </c>
      <c r="D37" s="502">
        <v>8529743.424864972</v>
      </c>
      <c r="E37" s="503">
        <v>7905807.7378450269</v>
      </c>
      <c r="F37" s="509">
        <v>623935.68701994512</v>
      </c>
      <c r="G37" s="510">
        <v>7.8921181454131614E-2</v>
      </c>
      <c r="H37" s="506">
        <v>247307.95941079801</v>
      </c>
      <c r="I37" s="507">
        <v>464083.85455331125</v>
      </c>
      <c r="J37" s="508">
        <v>-216775.89514251324</v>
      </c>
      <c r="K37" s="499">
        <v>-99.71292324862614</v>
      </c>
      <c r="L37" s="499"/>
      <c r="M37" s="511" t="s">
        <v>462</v>
      </c>
      <c r="N37" s="500">
        <v>3717.5104231830728</v>
      </c>
      <c r="O37" s="500">
        <v>3703.1394275161588</v>
      </c>
      <c r="P37" s="500">
        <v>3854.1089566020314</v>
      </c>
      <c r="Q37" s="500">
        <v>94.296228150873972</v>
      </c>
      <c r="R37" s="500">
        <v>94.644506001846722</v>
      </c>
      <c r="S37" s="500">
        <v>90.951061865189288</v>
      </c>
      <c r="T37" s="501">
        <v>-3.6787589451930947E-3</v>
      </c>
      <c r="U37" s="501">
        <v>3.8779479698516806E-2</v>
      </c>
      <c r="V37" s="501">
        <v>1.0349580603954929</v>
      </c>
    </row>
    <row r="38" spans="1:22" x14ac:dyDescent="0.25">
      <c r="A38" s="488">
        <v>105</v>
      </c>
      <c r="B38" s="488" t="s">
        <v>41</v>
      </c>
      <c r="C38" s="499">
        <v>2199</v>
      </c>
      <c r="D38" s="502">
        <v>13611609.532553049</v>
      </c>
      <c r="E38" s="503">
        <v>12220756.046826597</v>
      </c>
      <c r="F38" s="509">
        <v>1390853.4857264515</v>
      </c>
      <c r="G38" s="510">
        <v>0.11381075609373766</v>
      </c>
      <c r="H38" s="506">
        <v>366536.63991499488</v>
      </c>
      <c r="I38" s="507">
        <v>932199.38916971721</v>
      </c>
      <c r="J38" s="508">
        <v>-565662.74925472238</v>
      </c>
      <c r="K38" s="499">
        <v>-257.23635709628121</v>
      </c>
      <c r="L38" s="499"/>
      <c r="M38" s="511" t="s">
        <v>463</v>
      </c>
      <c r="N38" s="500">
        <v>5830.9890632105507</v>
      </c>
      <c r="O38" s="500">
        <v>5954.1841982234691</v>
      </c>
      <c r="P38" s="500">
        <v>6264.6096306685367</v>
      </c>
      <c r="Q38" s="500">
        <v>104.13824465666212</v>
      </c>
      <c r="R38" s="500">
        <v>142.12248714352501</v>
      </c>
      <c r="S38" s="500">
        <v>151.00514258999533</v>
      </c>
      <c r="T38" s="501">
        <v>2.7156852606368354E-2</v>
      </c>
      <c r="U38" s="501">
        <v>5.237730061349688E-2</v>
      </c>
      <c r="V38" s="501">
        <v>1.0809565558525454</v>
      </c>
    </row>
    <row r="39" spans="1:22" x14ac:dyDescent="0.25">
      <c r="A39" s="488">
        <v>106</v>
      </c>
      <c r="B39" s="488" t="s">
        <v>42</v>
      </c>
      <c r="C39" s="499">
        <v>46576</v>
      </c>
      <c r="D39" s="502">
        <v>182238669.20132461</v>
      </c>
      <c r="E39" s="503">
        <v>172619325.54872617</v>
      </c>
      <c r="F39" s="509">
        <v>9619343.6525984406</v>
      </c>
      <c r="G39" s="510">
        <v>5.5725763161339301E-2</v>
      </c>
      <c r="H39" s="506">
        <v>-466606.46200008155</v>
      </c>
      <c r="I39" s="507">
        <v>-3843109.3263980295</v>
      </c>
      <c r="J39" s="508">
        <v>3376502.8643979477</v>
      </c>
      <c r="K39" s="499">
        <v>72.494479225308055</v>
      </c>
      <c r="L39" s="499"/>
      <c r="M39" s="511" t="s">
        <v>464</v>
      </c>
      <c r="N39" s="500">
        <v>3718.0801517949158</v>
      </c>
      <c r="O39" s="500">
        <v>3783.0893337317002</v>
      </c>
      <c r="P39" s="500">
        <v>3720.68803619446</v>
      </c>
      <c r="Q39" s="500">
        <v>76.756269323256618</v>
      </c>
      <c r="R39" s="500">
        <v>74.480344871740158</v>
      </c>
      <c r="S39" s="500">
        <v>73.73340731571983</v>
      </c>
      <c r="T39" s="501">
        <v>1.6531215189186765E-2</v>
      </c>
      <c r="U39" s="501">
        <v>-1.6369953197092224E-2</v>
      </c>
      <c r="V39" s="501">
        <v>0.99989064677315653</v>
      </c>
    </row>
    <row r="40" spans="1:22" x14ac:dyDescent="0.25">
      <c r="A40" s="488">
        <v>108</v>
      </c>
      <c r="B40" s="488" t="s">
        <v>43</v>
      </c>
      <c r="C40" s="499">
        <v>10344</v>
      </c>
      <c r="D40" s="502">
        <v>38253867.697046399</v>
      </c>
      <c r="E40" s="503">
        <v>36341273.075213678</v>
      </c>
      <c r="F40" s="509">
        <v>1912594.6218327209</v>
      </c>
      <c r="G40" s="510">
        <v>5.2628718258557465E-2</v>
      </c>
      <c r="H40" s="506">
        <v>794831.40611597209</v>
      </c>
      <c r="I40" s="507">
        <v>1479694.8887219105</v>
      </c>
      <c r="J40" s="508">
        <v>-684863.48260593845</v>
      </c>
      <c r="K40" s="499">
        <v>-66.208766686575643</v>
      </c>
      <c r="L40" s="499"/>
      <c r="M40" s="511" t="s">
        <v>465</v>
      </c>
      <c r="N40" s="500">
        <v>3284.552929234339</v>
      </c>
      <c r="O40" s="500">
        <v>3459.0227382680214</v>
      </c>
      <c r="P40" s="500">
        <v>3664.537977745525</v>
      </c>
      <c r="Q40" s="500">
        <v>76.566125290023209</v>
      </c>
      <c r="R40" s="500">
        <v>77.310111272375423</v>
      </c>
      <c r="S40" s="500">
        <v>76.92307692307692</v>
      </c>
      <c r="T40" s="501">
        <v>5.2129600937575127E-2</v>
      </c>
      <c r="U40" s="501">
        <v>5.8005910036116992E-2</v>
      </c>
      <c r="V40" s="501">
        <v>1.1131593359158958</v>
      </c>
    </row>
    <row r="41" spans="1:22" x14ac:dyDescent="0.25">
      <c r="A41" s="488">
        <v>109</v>
      </c>
      <c r="B41" s="488" t="s">
        <v>44</v>
      </c>
      <c r="C41" s="499">
        <v>67848</v>
      </c>
      <c r="D41" s="502">
        <v>268797302.56758165</v>
      </c>
      <c r="E41" s="503">
        <v>260432431.36392754</v>
      </c>
      <c r="F41" s="509">
        <v>8364871.2036541104</v>
      </c>
      <c r="G41" s="510">
        <v>3.2119161042447372E-2</v>
      </c>
      <c r="H41" s="506">
        <v>324704.96673267352</v>
      </c>
      <c r="I41" s="507">
        <v>1626030.2409065445</v>
      </c>
      <c r="J41" s="508">
        <v>-1301325.2741738709</v>
      </c>
      <c r="K41" s="499">
        <v>-19.180009346979585</v>
      </c>
      <c r="L41" s="512"/>
      <c r="M41" s="488" t="s">
        <v>466</v>
      </c>
      <c r="N41" s="500">
        <v>3681.0124375073692</v>
      </c>
      <c r="O41" s="500">
        <v>3722.3578551048622</v>
      </c>
      <c r="P41" s="500">
        <v>3938.1268935494309</v>
      </c>
      <c r="Q41" s="500">
        <v>68.830326612427783</v>
      </c>
      <c r="R41" s="500">
        <v>68.226608230137956</v>
      </c>
      <c r="S41" s="500">
        <v>71.153337059152278</v>
      </c>
      <c r="T41" s="501">
        <v>1.0864908684982355E-2</v>
      </c>
      <c r="U41" s="501">
        <v>5.76944714961376E-2</v>
      </c>
      <c r="V41" s="501">
        <v>1.0691862253455537</v>
      </c>
    </row>
    <row r="42" spans="1:22" x14ac:dyDescent="0.25">
      <c r="A42" s="488">
        <v>111</v>
      </c>
      <c r="B42" s="488" t="s">
        <v>45</v>
      </c>
      <c r="C42" s="499">
        <v>18497</v>
      </c>
      <c r="D42" s="502">
        <v>81168368.567043215</v>
      </c>
      <c r="E42" s="503">
        <v>80087689.321645737</v>
      </c>
      <c r="F42" s="509">
        <v>1080679.2453974783</v>
      </c>
      <c r="G42" s="510">
        <v>1.3493699900084361E-2</v>
      </c>
      <c r="H42" s="506">
        <v>4771516.2116033938</v>
      </c>
      <c r="I42" s="507">
        <v>4177652.807879556</v>
      </c>
      <c r="J42" s="508">
        <v>593863.40372383781</v>
      </c>
      <c r="K42" s="499">
        <v>32.105930892784656</v>
      </c>
      <c r="L42" s="499"/>
      <c r="M42" s="511" t="s">
        <v>467</v>
      </c>
      <c r="N42" s="500">
        <v>3883.4014613180516</v>
      </c>
      <c r="O42" s="500">
        <v>4102.6758951441498</v>
      </c>
      <c r="P42" s="500">
        <v>4362.6900648536703</v>
      </c>
      <c r="Q42" s="500">
        <v>132.23766016110721</v>
      </c>
      <c r="R42" s="500">
        <v>121.64150634911984</v>
      </c>
      <c r="S42" s="500">
        <v>128.39936781295984</v>
      </c>
      <c r="T42" s="501">
        <v>5.1966392820987251E-2</v>
      </c>
      <c r="U42" s="501">
        <v>6.3151512023944756E-2</v>
      </c>
      <c r="V42" s="501">
        <v>1.1183996611260076</v>
      </c>
    </row>
    <row r="43" spans="1:22" x14ac:dyDescent="0.25">
      <c r="A43" s="488">
        <v>139</v>
      </c>
      <c r="B43" s="488" t="s">
        <v>46</v>
      </c>
      <c r="C43" s="499">
        <v>9848</v>
      </c>
      <c r="D43" s="502">
        <v>37583774.740790196</v>
      </c>
      <c r="E43" s="503">
        <v>35144345.429363161</v>
      </c>
      <c r="F43" s="509">
        <v>2439429.3114270344</v>
      </c>
      <c r="G43" s="510">
        <v>6.9411715643703159E-2</v>
      </c>
      <c r="H43" s="506">
        <v>-429732.43547558074</v>
      </c>
      <c r="I43" s="507">
        <v>546818.45237614249</v>
      </c>
      <c r="J43" s="508">
        <v>-976550.88785172324</v>
      </c>
      <c r="K43" s="499">
        <v>-99.162356605577102</v>
      </c>
      <c r="L43" s="499"/>
      <c r="M43" s="511" t="s">
        <v>468</v>
      </c>
      <c r="N43" s="500">
        <v>3588.0733600731114</v>
      </c>
      <c r="O43" s="500">
        <v>3673.3252623083131</v>
      </c>
      <c r="P43" s="500">
        <v>3640.2340597255852</v>
      </c>
      <c r="Q43" s="500">
        <v>69.455727051177902</v>
      </c>
      <c r="R43" s="500">
        <v>70.520581113801455</v>
      </c>
      <c r="S43" s="500">
        <v>71.52945924132365</v>
      </c>
      <c r="T43" s="501">
        <v>2.359974568669565E-2</v>
      </c>
      <c r="U43" s="501">
        <v>-8.5693497534290453E-3</v>
      </c>
      <c r="V43" s="501">
        <v>1.0148281614583854</v>
      </c>
    </row>
    <row r="44" spans="1:22" x14ac:dyDescent="0.25">
      <c r="A44" s="488">
        <v>140</v>
      </c>
      <c r="B44" s="488" t="s">
        <v>47</v>
      </c>
      <c r="C44" s="499">
        <v>21124</v>
      </c>
      <c r="D44" s="502">
        <v>87712714.941644505</v>
      </c>
      <c r="E44" s="503">
        <v>85397126.982938334</v>
      </c>
      <c r="F44" s="509">
        <v>2315587.9587061703</v>
      </c>
      <c r="G44" s="510">
        <v>2.7115525317014545E-2</v>
      </c>
      <c r="H44" s="506">
        <v>5523398.6296020951</v>
      </c>
      <c r="I44" s="507">
        <v>5771865.6776253181</v>
      </c>
      <c r="J44" s="508">
        <v>-248467.04802322295</v>
      </c>
      <c r="K44" s="499">
        <v>-11.762310548344203</v>
      </c>
      <c r="L44" s="499"/>
      <c r="M44" s="511" t="s">
        <v>469</v>
      </c>
      <c r="N44" s="500">
        <v>3874.6396941867074</v>
      </c>
      <c r="O44" s="500">
        <v>3985.1622137404579</v>
      </c>
      <c r="P44" s="500">
        <v>4080.9160305343512</v>
      </c>
      <c r="Q44" s="500">
        <v>93.022154894906265</v>
      </c>
      <c r="R44" s="500">
        <v>95.324427480916029</v>
      </c>
      <c r="S44" s="500">
        <v>101.28816793893129</v>
      </c>
      <c r="T44" s="501">
        <v>2.8436090682948612E-2</v>
      </c>
      <c r="U44" s="501">
        <v>2.4927800577595249E-2</v>
      </c>
      <c r="V44" s="501">
        <v>1.054072740458295</v>
      </c>
    </row>
    <row r="45" spans="1:22" x14ac:dyDescent="0.25">
      <c r="A45" s="488">
        <v>142</v>
      </c>
      <c r="B45" s="488" t="s">
        <v>48</v>
      </c>
      <c r="C45" s="499">
        <v>6625</v>
      </c>
      <c r="D45" s="502">
        <v>29289657.003958955</v>
      </c>
      <c r="E45" s="503">
        <v>26940479.161637429</v>
      </c>
      <c r="F45" s="509">
        <v>2349177.8423215263</v>
      </c>
      <c r="G45" s="510">
        <v>8.7198814402183938E-2</v>
      </c>
      <c r="H45" s="506">
        <v>-470179.65418347431</v>
      </c>
      <c r="I45" s="507">
        <v>515118.38845230057</v>
      </c>
      <c r="J45" s="508">
        <v>-985298.04263577494</v>
      </c>
      <c r="K45" s="499">
        <v>-148.72423285068302</v>
      </c>
      <c r="L45" s="499"/>
      <c r="M45" s="511" t="s">
        <v>470</v>
      </c>
      <c r="N45" s="500">
        <v>3849.895405283019</v>
      </c>
      <c r="O45" s="500">
        <v>4200.0915052615528</v>
      </c>
      <c r="P45" s="500">
        <v>4376.8491688272079</v>
      </c>
      <c r="Q45" s="500">
        <v>99.018867924528308</v>
      </c>
      <c r="R45" s="500">
        <v>101.57084032331859</v>
      </c>
      <c r="S45" s="500">
        <v>104.31599816989477</v>
      </c>
      <c r="T45" s="501">
        <v>8.9327862792726753E-2</v>
      </c>
      <c r="U45" s="501">
        <v>4.1728710203502883E-2</v>
      </c>
      <c r="V45" s="501">
        <v>1.1347841094958053</v>
      </c>
    </row>
    <row r="46" spans="1:22" x14ac:dyDescent="0.25">
      <c r="A46" s="488">
        <v>143</v>
      </c>
      <c r="B46" s="488" t="s">
        <v>49</v>
      </c>
      <c r="C46" s="499">
        <v>6866</v>
      </c>
      <c r="D46" s="502">
        <v>29390174.969894808</v>
      </c>
      <c r="E46" s="503">
        <v>28137097.740208767</v>
      </c>
      <c r="F46" s="509">
        <v>1253077.2296860404</v>
      </c>
      <c r="G46" s="510">
        <v>4.4534700815832724E-2</v>
      </c>
      <c r="H46" s="506">
        <v>212147.98602903739</v>
      </c>
      <c r="I46" s="507">
        <v>580981.93091875606</v>
      </c>
      <c r="J46" s="508">
        <v>-368833.94488971867</v>
      </c>
      <c r="K46" s="499">
        <v>-53.718896721485386</v>
      </c>
      <c r="L46" s="499"/>
      <c r="M46" s="511" t="s">
        <v>471</v>
      </c>
      <c r="N46" s="500">
        <v>3995.9243489659193</v>
      </c>
      <c r="O46" s="500">
        <v>4061.6637579988364</v>
      </c>
      <c r="P46" s="500">
        <v>4180.6282722513088</v>
      </c>
      <c r="Q46" s="500">
        <v>80.250509758228958</v>
      </c>
      <c r="R46" s="500">
        <v>79.842931937172779</v>
      </c>
      <c r="S46" s="500">
        <v>82.315299592786502</v>
      </c>
      <c r="T46" s="501">
        <v>1.6027730280518293E-2</v>
      </c>
      <c r="U46" s="501">
        <v>2.9321908908944039E-2</v>
      </c>
      <c r="V46" s="501">
        <v>1.045819602836765</v>
      </c>
    </row>
    <row r="47" spans="1:22" x14ac:dyDescent="0.25">
      <c r="A47" s="488">
        <v>145</v>
      </c>
      <c r="B47" s="488" t="s">
        <v>50</v>
      </c>
      <c r="C47" s="499">
        <v>12294</v>
      </c>
      <c r="D47" s="502">
        <v>45154413.632529736</v>
      </c>
      <c r="E47" s="503">
        <v>42823934.710736893</v>
      </c>
      <c r="F47" s="509">
        <v>2330478.9217928424</v>
      </c>
      <c r="G47" s="510">
        <v>5.4420009219950091E-2</v>
      </c>
      <c r="H47" s="506">
        <v>1584963.4312574198</v>
      </c>
      <c r="I47" s="507">
        <v>1988578.0990081255</v>
      </c>
      <c r="J47" s="508">
        <v>-403614.66775070573</v>
      </c>
      <c r="K47" s="499">
        <v>-32.830215369343236</v>
      </c>
      <c r="L47" s="499"/>
      <c r="M47" s="511" t="s">
        <v>472</v>
      </c>
      <c r="N47" s="500">
        <v>3424.7072563852284</v>
      </c>
      <c r="O47" s="500">
        <v>3493.4907414894478</v>
      </c>
      <c r="P47" s="500">
        <v>3483.1406161558989</v>
      </c>
      <c r="Q47" s="500">
        <v>92.728160078086873</v>
      </c>
      <c r="R47" s="500">
        <v>99.619956335408745</v>
      </c>
      <c r="S47" s="500">
        <v>102.36920837713269</v>
      </c>
      <c r="T47" s="501">
        <v>2.1514334280977598E-2</v>
      </c>
      <c r="U47" s="501">
        <v>-2.1154019263660562E-3</v>
      </c>
      <c r="V47" s="501">
        <v>1.0193534208904289</v>
      </c>
    </row>
    <row r="48" spans="1:22" x14ac:dyDescent="0.25">
      <c r="A48" s="488">
        <v>146</v>
      </c>
      <c r="B48" s="488" t="s">
        <v>51</v>
      </c>
      <c r="C48" s="499">
        <v>4749</v>
      </c>
      <c r="D48" s="502">
        <v>26226142.244562626</v>
      </c>
      <c r="E48" s="503">
        <v>24893386.217712287</v>
      </c>
      <c r="F48" s="509">
        <v>1332756.026850339</v>
      </c>
      <c r="G48" s="510">
        <v>5.3538559004963682E-2</v>
      </c>
      <c r="H48" s="506">
        <v>1608837.3784470616</v>
      </c>
      <c r="I48" s="507">
        <v>2299789.9373779665</v>
      </c>
      <c r="J48" s="508">
        <v>-690952.55893090484</v>
      </c>
      <c r="K48" s="499">
        <v>-145.49432700166452</v>
      </c>
      <c r="L48" s="499"/>
      <c r="M48" s="511" t="s">
        <v>473</v>
      </c>
      <c r="N48" s="500">
        <v>5343.950983364919</v>
      </c>
      <c r="O48" s="500">
        <v>5413.2587171760651</v>
      </c>
      <c r="P48" s="500">
        <v>5501.5066724063709</v>
      </c>
      <c r="Q48" s="500">
        <v>81.911981469783115</v>
      </c>
      <c r="R48" s="500">
        <v>90.615583297460176</v>
      </c>
      <c r="S48" s="500">
        <v>94.27464485578993</v>
      </c>
      <c r="T48" s="501">
        <v>1.4377682618307519E-2</v>
      </c>
      <c r="U48" s="501">
        <v>1.6698603887216112E-2</v>
      </c>
      <c r="V48" s="501">
        <v>1.0313163737323829</v>
      </c>
    </row>
    <row r="49" spans="1:22" x14ac:dyDescent="0.25">
      <c r="A49" s="488">
        <v>148</v>
      </c>
      <c r="B49" s="488" t="s">
        <v>52</v>
      </c>
      <c r="C49" s="499">
        <v>6862</v>
      </c>
      <c r="D49" s="502">
        <v>33486196.111986693</v>
      </c>
      <c r="E49" s="503">
        <v>33448859.351691578</v>
      </c>
      <c r="F49" s="509">
        <v>37336.760295115411</v>
      </c>
      <c r="G49" s="510">
        <v>1.1162341861211244E-3</v>
      </c>
      <c r="H49" s="506">
        <v>-329589.26964456675</v>
      </c>
      <c r="I49" s="507">
        <v>-645585.49741889688</v>
      </c>
      <c r="J49" s="508">
        <v>315996.22777433012</v>
      </c>
      <c r="K49" s="499">
        <v>46.050164350674748</v>
      </c>
      <c r="L49" s="499"/>
      <c r="M49" s="511" t="s">
        <v>474</v>
      </c>
      <c r="N49" s="500">
        <v>4494.4697566307195</v>
      </c>
      <c r="O49" s="500">
        <v>4517.1232876712329</v>
      </c>
      <c r="P49" s="500">
        <v>4658.5331050228315</v>
      </c>
      <c r="Q49" s="500">
        <v>111.19207228213349</v>
      </c>
      <c r="R49" s="500">
        <v>113.29908675799086</v>
      </c>
      <c r="S49" s="500">
        <v>124.14383561643835</v>
      </c>
      <c r="T49" s="501">
        <v>5.3761101957015001E-3</v>
      </c>
      <c r="U49" s="501">
        <v>3.2881355932203427E-2</v>
      </c>
      <c r="V49" s="501">
        <v>1.0384342399207804</v>
      </c>
    </row>
    <row r="50" spans="1:22" x14ac:dyDescent="0.25">
      <c r="A50" s="488">
        <v>149</v>
      </c>
      <c r="B50" s="488" t="s">
        <v>53</v>
      </c>
      <c r="C50" s="499">
        <v>5321</v>
      </c>
      <c r="D50" s="502">
        <v>20565698.297255401</v>
      </c>
      <c r="E50" s="503">
        <v>19627734.647548135</v>
      </c>
      <c r="F50" s="509">
        <v>937963.6497072652</v>
      </c>
      <c r="G50" s="510">
        <v>4.778766712257515E-2</v>
      </c>
      <c r="H50" s="506">
        <v>245242.1245304452</v>
      </c>
      <c r="I50" s="507">
        <v>871724.77839235682</v>
      </c>
      <c r="J50" s="508">
        <v>-626482.65386191162</v>
      </c>
      <c r="K50" s="499">
        <v>-117.73776618340756</v>
      </c>
      <c r="L50" s="499"/>
      <c r="M50" s="511" t="s">
        <v>475</v>
      </c>
      <c r="N50" s="500">
        <v>3324.6249314038714</v>
      </c>
      <c r="O50" s="500">
        <v>3482.893998878295</v>
      </c>
      <c r="P50" s="500">
        <v>3940.5496354458778</v>
      </c>
      <c r="Q50" s="500">
        <v>69.34786694230408</v>
      </c>
      <c r="R50" s="500">
        <v>68.984856982613579</v>
      </c>
      <c r="S50" s="500">
        <v>71.228266965787995</v>
      </c>
      <c r="T50" s="501">
        <v>4.6525434025775914E-2</v>
      </c>
      <c r="U50" s="501">
        <v>0.12948049897363023</v>
      </c>
      <c r="V50" s="501">
        <v>1.1820300694120285</v>
      </c>
    </row>
    <row r="51" spans="1:22" x14ac:dyDescent="0.25">
      <c r="A51" s="488">
        <v>151</v>
      </c>
      <c r="B51" s="488" t="s">
        <v>54</v>
      </c>
      <c r="C51" s="499">
        <v>1925</v>
      </c>
      <c r="D51" s="502">
        <v>10400906.887779653</v>
      </c>
      <c r="E51" s="503">
        <v>10195119.780926272</v>
      </c>
      <c r="F51" s="509">
        <v>205787.1068533808</v>
      </c>
      <c r="G51" s="510">
        <v>2.0184864059996765E-2</v>
      </c>
      <c r="H51" s="506">
        <v>111084.82485202957</v>
      </c>
      <c r="I51" s="507">
        <v>163332.13297995896</v>
      </c>
      <c r="J51" s="508">
        <v>-52247.308127929384</v>
      </c>
      <c r="K51" s="499">
        <v>-27.141458767755523</v>
      </c>
      <c r="L51" s="499"/>
      <c r="M51" s="511" t="s">
        <v>476</v>
      </c>
      <c r="N51" s="500">
        <v>4995.1516779220783</v>
      </c>
      <c r="O51" s="500">
        <v>5305.1295610787947</v>
      </c>
      <c r="P51" s="500">
        <v>5301.9566367001589</v>
      </c>
      <c r="Q51" s="500">
        <v>97.662337662337663</v>
      </c>
      <c r="R51" s="500">
        <v>103.12004230565839</v>
      </c>
      <c r="S51" s="500">
        <v>104.7065044949762</v>
      </c>
      <c r="T51" s="501">
        <v>6.1937386057055788E-2</v>
      </c>
      <c r="U51" s="501">
        <v>-2.9334115576418185E-4</v>
      </c>
      <c r="V51" s="501">
        <v>1.0616258761168806</v>
      </c>
    </row>
    <row r="52" spans="1:22" x14ac:dyDescent="0.25">
      <c r="A52" s="488">
        <v>152</v>
      </c>
      <c r="B52" s="488" t="s">
        <v>55</v>
      </c>
      <c r="C52" s="499">
        <v>4471</v>
      </c>
      <c r="D52" s="502">
        <v>19180189.710843809</v>
      </c>
      <c r="E52" s="503">
        <v>16601543.002325026</v>
      </c>
      <c r="F52" s="509">
        <v>2578646.7085187826</v>
      </c>
      <c r="G52" s="510">
        <v>0.15532572533514782</v>
      </c>
      <c r="H52" s="506">
        <v>112101.51861548294</v>
      </c>
      <c r="I52" s="507">
        <v>1032365.372928998</v>
      </c>
      <c r="J52" s="508">
        <v>-920263.85431351501</v>
      </c>
      <c r="K52" s="499">
        <v>-205.82953574446768</v>
      </c>
      <c r="L52" s="499"/>
      <c r="M52" s="511" t="s">
        <v>477</v>
      </c>
      <c r="N52" s="500">
        <v>3895.5373428763141</v>
      </c>
      <c r="O52" s="500">
        <v>4328.2749386297701</v>
      </c>
      <c r="P52" s="500">
        <v>3907.1635795581342</v>
      </c>
      <c r="Q52" s="500">
        <v>78.058599865801838</v>
      </c>
      <c r="R52" s="500">
        <v>111.13590716357956</v>
      </c>
      <c r="S52" s="500">
        <v>106.00312430261103</v>
      </c>
      <c r="T52" s="501">
        <v>0.11722754647514133</v>
      </c>
      <c r="U52" s="501">
        <v>-9.6013673151359891E-2</v>
      </c>
      <c r="V52" s="501">
        <v>1.0099584259921814</v>
      </c>
    </row>
    <row r="53" spans="1:22" x14ac:dyDescent="0.25">
      <c r="A53" s="488">
        <v>153</v>
      </c>
      <c r="B53" s="488" t="s">
        <v>56</v>
      </c>
      <c r="C53" s="499">
        <v>26075</v>
      </c>
      <c r="D53" s="502">
        <v>109497312.93355739</v>
      </c>
      <c r="E53" s="503">
        <v>109592538.15338211</v>
      </c>
      <c r="F53" s="509">
        <v>-95225.219824716449</v>
      </c>
      <c r="G53" s="510">
        <v>-8.6890240366038762E-4</v>
      </c>
      <c r="H53" s="506">
        <v>7462319.6899723699</v>
      </c>
      <c r="I53" s="507">
        <v>3699347.5506251291</v>
      </c>
      <c r="J53" s="508">
        <v>3762972.1393472408</v>
      </c>
      <c r="K53" s="499">
        <v>144.31340898743014</v>
      </c>
      <c r="L53" s="499"/>
      <c r="M53" s="511" t="s">
        <v>478</v>
      </c>
      <c r="N53" s="500">
        <v>4014.2764640460205</v>
      </c>
      <c r="O53" s="500">
        <v>4017.0257529123</v>
      </c>
      <c r="P53" s="500">
        <v>4180.465188763782</v>
      </c>
      <c r="Q53" s="500">
        <v>112.6366251198466</v>
      </c>
      <c r="R53" s="500">
        <v>101.57010947909768</v>
      </c>
      <c r="S53" s="500">
        <v>104.57007051856469</v>
      </c>
      <c r="T53" s="501">
        <v>-2.0153627165796495E-3</v>
      </c>
      <c r="U53" s="501">
        <v>4.0411684576963758E-2</v>
      </c>
      <c r="V53" s="501">
        <v>1.0383148776579734</v>
      </c>
    </row>
    <row r="54" spans="1:22" x14ac:dyDescent="0.25">
      <c r="A54" s="488">
        <v>165</v>
      </c>
      <c r="B54" s="488" t="s">
        <v>57</v>
      </c>
      <c r="C54" s="499">
        <v>16237</v>
      </c>
      <c r="D54" s="502">
        <v>59292301.180332065</v>
      </c>
      <c r="E54" s="503">
        <v>57311974.725566551</v>
      </c>
      <c r="F54" s="509">
        <v>1980326.4547655135</v>
      </c>
      <c r="G54" s="510">
        <v>3.4553450029389775E-2</v>
      </c>
      <c r="H54" s="506">
        <v>997757.58331705444</v>
      </c>
      <c r="I54" s="507">
        <v>553346.67890356586</v>
      </c>
      <c r="J54" s="508">
        <v>444410.90441348858</v>
      </c>
      <c r="K54" s="499">
        <v>27.370259556167309</v>
      </c>
      <c r="L54" s="499"/>
      <c r="M54" s="511" t="s">
        <v>479</v>
      </c>
      <c r="N54" s="500">
        <v>3338.1714990453902</v>
      </c>
      <c r="O54" s="500">
        <v>3472.949816401469</v>
      </c>
      <c r="P54" s="500">
        <v>3504.345165238678</v>
      </c>
      <c r="Q54" s="500">
        <v>79.571349387202076</v>
      </c>
      <c r="R54" s="500">
        <v>76.866585067319463</v>
      </c>
      <c r="S54" s="500">
        <v>83.353733170134646</v>
      </c>
      <c r="T54" s="501">
        <v>3.8643502127951646E-2</v>
      </c>
      <c r="U54" s="501">
        <v>1.0671677815322855E-2</v>
      </c>
      <c r="V54" s="501">
        <v>1.0497275709476397</v>
      </c>
    </row>
    <row r="55" spans="1:22" x14ac:dyDescent="0.25">
      <c r="A55" s="488">
        <v>167</v>
      </c>
      <c r="B55" s="488" t="s">
        <v>58</v>
      </c>
      <c r="C55" s="499">
        <v>76935</v>
      </c>
      <c r="D55" s="502">
        <v>277305111.34376031</v>
      </c>
      <c r="E55" s="503">
        <v>279094785.88031352</v>
      </c>
      <c r="F55" s="509">
        <v>-1789674.5365532041</v>
      </c>
      <c r="G55" s="510">
        <v>-6.4124255525170749E-3</v>
      </c>
      <c r="H55" s="506">
        <v>8126809.5509918388</v>
      </c>
      <c r="I55" s="507">
        <v>2314848.568014856</v>
      </c>
      <c r="J55" s="508">
        <v>5811960.9829769824</v>
      </c>
      <c r="K55" s="499">
        <v>75.543783492259465</v>
      </c>
      <c r="L55" s="512"/>
      <c r="M55" s="488" t="s">
        <v>480</v>
      </c>
      <c r="N55" s="500">
        <v>3272.1487683109121</v>
      </c>
      <c r="O55" s="500">
        <v>3412.4582610721404</v>
      </c>
      <c r="P55" s="500">
        <v>3466.5182615898325</v>
      </c>
      <c r="Q55" s="500">
        <v>78.065899785533247</v>
      </c>
      <c r="R55" s="500">
        <v>86.28633551626848</v>
      </c>
      <c r="S55" s="500">
        <v>93.896409805088908</v>
      </c>
      <c r="T55" s="501">
        <v>4.4334451134248276E-2</v>
      </c>
      <c r="U55" s="501">
        <v>1.7626343708153636E-2</v>
      </c>
      <c r="V55" s="501">
        <v>1.0627422491162064</v>
      </c>
    </row>
    <row r="56" spans="1:22" x14ac:dyDescent="0.25">
      <c r="A56" s="488">
        <v>169</v>
      </c>
      <c r="B56" s="488" t="s">
        <v>59</v>
      </c>
      <c r="C56" s="499">
        <v>5061</v>
      </c>
      <c r="D56" s="502">
        <v>19278413.819023278</v>
      </c>
      <c r="E56" s="503">
        <v>18668707.12084052</v>
      </c>
      <c r="F56" s="509">
        <v>609706.69818275794</v>
      </c>
      <c r="G56" s="510">
        <v>3.265928884288518E-2</v>
      </c>
      <c r="H56" s="506">
        <v>187663.49633967626</v>
      </c>
      <c r="I56" s="507">
        <v>629925.25328623399</v>
      </c>
      <c r="J56" s="508">
        <v>-442261.75694655773</v>
      </c>
      <c r="K56" s="499">
        <v>-87.386239270214929</v>
      </c>
      <c r="L56" s="499"/>
      <c r="M56" s="511" t="s">
        <v>481</v>
      </c>
      <c r="N56" s="500">
        <v>3258.6369531713099</v>
      </c>
      <c r="O56" s="500">
        <v>3597.7398889770025</v>
      </c>
      <c r="P56" s="500">
        <v>3740.8802537668516</v>
      </c>
      <c r="Q56" s="500">
        <v>81.802015411973912</v>
      </c>
      <c r="R56" s="500">
        <v>87.23235527359239</v>
      </c>
      <c r="S56" s="500">
        <v>89.016653449643144</v>
      </c>
      <c r="T56" s="501">
        <v>0.10314011987874494</v>
      </c>
      <c r="U56" s="501">
        <v>3.9328562974121573E-2</v>
      </c>
      <c r="V56" s="501">
        <v>1.1465250355526762</v>
      </c>
    </row>
    <row r="57" spans="1:22" x14ac:dyDescent="0.25">
      <c r="A57" s="488">
        <v>171</v>
      </c>
      <c r="B57" s="488" t="s">
        <v>60</v>
      </c>
      <c r="C57" s="499">
        <v>4689</v>
      </c>
      <c r="D57" s="502">
        <v>20793423.164098211</v>
      </c>
      <c r="E57" s="503">
        <v>19889969.808261339</v>
      </c>
      <c r="F57" s="509">
        <v>903453.35583687201</v>
      </c>
      <c r="G57" s="510">
        <v>4.5422560443587043E-2</v>
      </c>
      <c r="H57" s="506">
        <v>4692.4158618473566</v>
      </c>
      <c r="I57" s="507">
        <v>907290.64280596713</v>
      </c>
      <c r="J57" s="508">
        <v>-902598.22694411979</v>
      </c>
      <c r="K57" s="499">
        <v>-192.49269075370438</v>
      </c>
      <c r="L57" s="499"/>
      <c r="M57" s="511" t="s">
        <v>482</v>
      </c>
      <c r="N57" s="500">
        <v>4050.3621582426958</v>
      </c>
      <c r="O57" s="500">
        <v>4436.4461738002592</v>
      </c>
      <c r="P57" s="500">
        <v>4199.0920881971469</v>
      </c>
      <c r="Q57" s="500">
        <v>90.424397526124977</v>
      </c>
      <c r="R57" s="500">
        <v>99.870298313878081</v>
      </c>
      <c r="S57" s="500">
        <v>102.89667099005621</v>
      </c>
      <c r="T57" s="501">
        <v>9.55204792660167E-2</v>
      </c>
      <c r="U57" s="501">
        <v>-5.1655944722420744E-2</v>
      </c>
      <c r="V57" s="501">
        <v>1.0389303339467715</v>
      </c>
    </row>
    <row r="58" spans="1:22" x14ac:dyDescent="0.25">
      <c r="A58" s="488">
        <v>172</v>
      </c>
      <c r="B58" s="488" t="s">
        <v>61</v>
      </c>
      <c r="C58" s="499">
        <v>4297</v>
      </c>
      <c r="D58" s="502">
        <v>23518871.243397124</v>
      </c>
      <c r="E58" s="503">
        <v>23246084.804525815</v>
      </c>
      <c r="F58" s="509">
        <v>272786.43887130916</v>
      </c>
      <c r="G58" s="510">
        <v>1.1734726134105816E-2</v>
      </c>
      <c r="H58" s="506">
        <v>-579647.53119679133</v>
      </c>
      <c r="I58" s="507">
        <v>-781368.57199292944</v>
      </c>
      <c r="J58" s="508">
        <v>201721.04079613811</v>
      </c>
      <c r="K58" s="499">
        <v>46.944622014460812</v>
      </c>
      <c r="L58" s="499"/>
      <c r="M58" s="511" t="s">
        <v>483</v>
      </c>
      <c r="N58" s="500">
        <v>5091.3004980218757</v>
      </c>
      <c r="O58" s="500">
        <v>5211.3039399624768</v>
      </c>
      <c r="P58" s="500">
        <v>5438.320825515947</v>
      </c>
      <c r="Q58" s="500">
        <v>94.484524086572023</v>
      </c>
      <c r="R58" s="500">
        <v>97.326454033771114</v>
      </c>
      <c r="S58" s="500">
        <v>98.499061913696053</v>
      </c>
      <c r="T58" s="501">
        <v>2.3688867040202455E-2</v>
      </c>
      <c r="U58" s="501">
        <v>4.2984626259056302E-2</v>
      </c>
      <c r="V58" s="501">
        <v>1.0676917503954824</v>
      </c>
    </row>
    <row r="59" spans="1:22" x14ac:dyDescent="0.25">
      <c r="A59" s="488">
        <v>176</v>
      </c>
      <c r="B59" s="488" t="s">
        <v>62</v>
      </c>
      <c r="C59" s="499">
        <v>4527</v>
      </c>
      <c r="D59" s="502">
        <v>25539062.515331518</v>
      </c>
      <c r="E59" s="503">
        <v>25731506.784360614</v>
      </c>
      <c r="F59" s="509">
        <v>-192444.26902909577</v>
      </c>
      <c r="G59" s="510">
        <v>-7.4789350908148807E-3</v>
      </c>
      <c r="H59" s="506">
        <v>-94097.049595851277</v>
      </c>
      <c r="I59" s="507">
        <v>-624612.91319402924</v>
      </c>
      <c r="J59" s="508">
        <v>530515.86359817791</v>
      </c>
      <c r="K59" s="499">
        <v>117.18927846215549</v>
      </c>
      <c r="L59" s="499"/>
      <c r="M59" s="511" t="s">
        <v>484</v>
      </c>
      <c r="N59" s="500">
        <v>5399.6926706428103</v>
      </c>
      <c r="O59" s="500">
        <v>5517.5517551755174</v>
      </c>
      <c r="P59" s="500">
        <v>5592.0342034203422</v>
      </c>
      <c r="Q59" s="500">
        <v>86.149768058316766</v>
      </c>
      <c r="R59" s="500">
        <v>94.059405940594061</v>
      </c>
      <c r="S59" s="500">
        <v>116.56165616561657</v>
      </c>
      <c r="T59" s="501">
        <v>2.2926054442927501E-2</v>
      </c>
      <c r="U59" s="501">
        <v>1.7282861496511481E-2</v>
      </c>
      <c r="V59" s="501">
        <v>1.0406051437630375</v>
      </c>
    </row>
    <row r="60" spans="1:22" x14ac:dyDescent="0.25">
      <c r="A60" s="488">
        <v>177</v>
      </c>
      <c r="B60" s="488" t="s">
        <v>63</v>
      </c>
      <c r="C60" s="499">
        <v>1800</v>
      </c>
      <c r="D60" s="502">
        <v>7511672.1475905534</v>
      </c>
      <c r="E60" s="503">
        <v>7378928.5993882567</v>
      </c>
      <c r="F60" s="509">
        <v>132743.54820229672</v>
      </c>
      <c r="G60" s="510">
        <v>1.7989542304732653E-2</v>
      </c>
      <c r="H60" s="506">
        <v>360363.22203512915</v>
      </c>
      <c r="I60" s="507">
        <v>239622.91412613241</v>
      </c>
      <c r="J60" s="508">
        <v>120740.30790899674</v>
      </c>
      <c r="K60" s="499">
        <v>67.077948838331523</v>
      </c>
      <c r="L60" s="499"/>
      <c r="M60" s="511" t="s">
        <v>485</v>
      </c>
      <c r="N60" s="500">
        <v>4061.7608833333338</v>
      </c>
      <c r="O60" s="500">
        <v>4017.4157303370785</v>
      </c>
      <c r="P60" s="500">
        <v>4121.9101123595501</v>
      </c>
      <c r="Q60" s="500">
        <v>80</v>
      </c>
      <c r="R60" s="500">
        <v>79.213483146067418</v>
      </c>
      <c r="S60" s="500">
        <v>79.213483146067418</v>
      </c>
      <c r="T60" s="501">
        <v>-1.0896734775732941E-2</v>
      </c>
      <c r="U60" s="501">
        <v>2.5507405375754244E-2</v>
      </c>
      <c r="V60" s="501">
        <v>1.0143327231688246</v>
      </c>
    </row>
    <row r="61" spans="1:22" x14ac:dyDescent="0.25">
      <c r="A61" s="488">
        <v>178</v>
      </c>
      <c r="B61" s="488" t="s">
        <v>64</v>
      </c>
      <c r="C61" s="499">
        <v>5932</v>
      </c>
      <c r="D61" s="502">
        <v>31026395.331585877</v>
      </c>
      <c r="E61" s="503">
        <v>28458665.960360467</v>
      </c>
      <c r="F61" s="509">
        <v>2567729.3712254092</v>
      </c>
      <c r="G61" s="510">
        <v>9.0226624635249955E-2</v>
      </c>
      <c r="H61" s="506">
        <v>595143.12394122256</v>
      </c>
      <c r="I61" s="507">
        <v>1630213.21195507</v>
      </c>
      <c r="J61" s="508">
        <v>-1035070.0880138475</v>
      </c>
      <c r="K61" s="499">
        <v>-174.48922589579357</v>
      </c>
      <c r="L61" s="499"/>
      <c r="M61" s="511" t="s">
        <v>486</v>
      </c>
      <c r="N61" s="500">
        <v>4702.5366722859071</v>
      </c>
      <c r="O61" s="500">
        <v>5182.9599456890701</v>
      </c>
      <c r="P61" s="500">
        <v>5019.8574338085537</v>
      </c>
      <c r="Q61" s="500">
        <v>80.074173971679031</v>
      </c>
      <c r="R61" s="500">
        <v>92.837746096401901</v>
      </c>
      <c r="S61" s="500">
        <v>94.025797691785471</v>
      </c>
      <c r="T61" s="501">
        <v>0.10312083951254514</v>
      </c>
      <c r="U61" s="501">
        <v>-3.0690043429306813E-2</v>
      </c>
      <c r="V61" s="501">
        <v>1.0692660130401317</v>
      </c>
    </row>
    <row r="62" spans="1:22" x14ac:dyDescent="0.25">
      <c r="A62" s="488">
        <v>179</v>
      </c>
      <c r="B62" s="488" t="s">
        <v>65</v>
      </c>
      <c r="C62" s="499">
        <v>143420</v>
      </c>
      <c r="D62" s="502">
        <v>483881151.25598556</v>
      </c>
      <c r="E62" s="503">
        <v>466308766.67890722</v>
      </c>
      <c r="F62" s="509">
        <v>17572384.577078342</v>
      </c>
      <c r="G62" s="510">
        <v>3.7684010751567978E-2</v>
      </c>
      <c r="H62" s="506">
        <v>-1451620.3096328974</v>
      </c>
      <c r="I62" s="507">
        <v>-5444709.7892166423</v>
      </c>
      <c r="J62" s="508">
        <v>3993089.4795837449</v>
      </c>
      <c r="K62" s="499">
        <v>27.841929156210742</v>
      </c>
      <c r="L62" s="512"/>
      <c r="M62" s="488" t="s">
        <v>487</v>
      </c>
      <c r="N62" s="500">
        <v>3022.8706969041973</v>
      </c>
      <c r="O62" s="500">
        <v>3156.9038670515029</v>
      </c>
      <c r="P62" s="500">
        <v>3249.5206849533142</v>
      </c>
      <c r="Q62" s="500">
        <v>93.578301492121042</v>
      </c>
      <c r="R62" s="500">
        <v>91.170220865604904</v>
      </c>
      <c r="S62" s="500">
        <v>93.225911390740393</v>
      </c>
      <c r="T62" s="501">
        <v>4.2235598781986017E-2</v>
      </c>
      <c r="U62" s="501">
        <v>2.9147274927973532E-2</v>
      </c>
      <c r="V62" s="501">
        <v>1.0726139263194057</v>
      </c>
    </row>
    <row r="63" spans="1:22" x14ac:dyDescent="0.25">
      <c r="A63" s="488">
        <v>181</v>
      </c>
      <c r="B63" s="488" t="s">
        <v>66</v>
      </c>
      <c r="C63" s="499">
        <v>1707</v>
      </c>
      <c r="D63" s="502">
        <v>6883330.5098120645</v>
      </c>
      <c r="E63" s="503">
        <v>7012039.0850726627</v>
      </c>
      <c r="F63" s="509">
        <v>-128708.57526059821</v>
      </c>
      <c r="G63" s="510">
        <v>-1.8355370484827306E-2</v>
      </c>
      <c r="H63" s="506">
        <v>262367.68185422686</v>
      </c>
      <c r="I63" s="507">
        <v>214746.60622029792</v>
      </c>
      <c r="J63" s="508">
        <v>47621.075633928936</v>
      </c>
      <c r="K63" s="499">
        <v>27.897525268851165</v>
      </c>
      <c r="L63" s="499"/>
      <c r="M63" s="511" t="s">
        <v>488</v>
      </c>
      <c r="N63" s="500">
        <v>3611.1854071470416</v>
      </c>
      <c r="O63" s="500">
        <v>3849.8516320474778</v>
      </c>
      <c r="P63" s="500">
        <v>3998.2195845697329</v>
      </c>
      <c r="Q63" s="500">
        <v>101.93321616871705</v>
      </c>
      <c r="R63" s="500">
        <v>85.459940652818986</v>
      </c>
      <c r="S63" s="500">
        <v>98.516320474777444</v>
      </c>
      <c r="T63" s="501">
        <v>5.9839981407898923E-2</v>
      </c>
      <c r="U63" s="501">
        <v>4.101945407932428E-2</v>
      </c>
      <c r="V63" s="501">
        <v>1.1033140388566922</v>
      </c>
    </row>
    <row r="64" spans="1:22" x14ac:dyDescent="0.25">
      <c r="A64" s="488">
        <v>182</v>
      </c>
      <c r="B64" s="488" t="s">
        <v>67</v>
      </c>
      <c r="C64" s="499">
        <v>19887</v>
      </c>
      <c r="D64" s="502">
        <v>88455100.096912995</v>
      </c>
      <c r="E64" s="503">
        <v>88436162.705386207</v>
      </c>
      <c r="F64" s="509">
        <v>18937.391526788473</v>
      </c>
      <c r="G64" s="510">
        <v>2.1413628709644465E-4</v>
      </c>
      <c r="H64" s="506">
        <v>1814311.0648485494</v>
      </c>
      <c r="I64" s="507">
        <v>173099.1056522344</v>
      </c>
      <c r="J64" s="508">
        <v>1641211.9591963151</v>
      </c>
      <c r="K64" s="499">
        <v>82.526874802449598</v>
      </c>
      <c r="L64" s="499"/>
      <c r="M64" s="488" t="s">
        <v>67</v>
      </c>
      <c r="N64" s="500">
        <v>4329.8235626288533</v>
      </c>
      <c r="O64" s="500">
        <v>4280.2731411229133</v>
      </c>
      <c r="P64" s="500">
        <v>4329.3879615579162</v>
      </c>
      <c r="Q64" s="500">
        <v>92.221048926434349</v>
      </c>
      <c r="R64" s="500">
        <v>93.323216995447652</v>
      </c>
      <c r="S64" s="500">
        <v>94.638340920586742</v>
      </c>
      <c r="T64" s="501">
        <v>-1.0956075230522444E-2</v>
      </c>
      <c r="U64" s="501">
        <v>1.153054379756191E-2</v>
      </c>
      <c r="V64" s="501">
        <v>1.0004481390617446</v>
      </c>
    </row>
    <row r="65" spans="1:22" x14ac:dyDescent="0.25">
      <c r="A65" s="488">
        <v>186</v>
      </c>
      <c r="B65" s="488" t="s">
        <v>68</v>
      </c>
      <c r="C65" s="499">
        <v>44455</v>
      </c>
      <c r="D65" s="502">
        <v>156104642.15881944</v>
      </c>
      <c r="E65" s="503">
        <v>150916209.87381402</v>
      </c>
      <c r="F65" s="509">
        <v>5188432.2850054204</v>
      </c>
      <c r="G65" s="510">
        <v>3.4379555975753956E-2</v>
      </c>
      <c r="H65" s="506">
        <v>-4199738.7063479153</v>
      </c>
      <c r="I65" s="507">
        <v>-7252579.6571325259</v>
      </c>
      <c r="J65" s="508">
        <v>3052840.9507846106</v>
      </c>
      <c r="K65" s="499">
        <v>68.672611647387484</v>
      </c>
      <c r="L65" s="499"/>
      <c r="M65" s="511" t="s">
        <v>489</v>
      </c>
      <c r="N65" s="500">
        <v>3280.8588952873693</v>
      </c>
      <c r="O65" s="500">
        <v>3328.5584808895373</v>
      </c>
      <c r="P65" s="500">
        <v>3348.5200168004067</v>
      </c>
      <c r="Q65" s="500">
        <v>67.97885502193229</v>
      </c>
      <c r="R65" s="500">
        <v>67.64374295377678</v>
      </c>
      <c r="S65" s="500">
        <v>67.24583858346044</v>
      </c>
      <c r="T65" s="501">
        <v>1.4143555784283057E-2</v>
      </c>
      <c r="U65" s="501">
        <v>5.7604436517957325E-3</v>
      </c>
      <c r="V65" s="501">
        <v>1.0199854725922102</v>
      </c>
    </row>
    <row r="66" spans="1:22" x14ac:dyDescent="0.25">
      <c r="A66" s="488">
        <v>202</v>
      </c>
      <c r="B66" s="488" t="s">
        <v>69</v>
      </c>
      <c r="C66" s="499">
        <v>34667</v>
      </c>
      <c r="D66" s="502">
        <v>114802142.68745422</v>
      </c>
      <c r="E66" s="503">
        <v>115051967.56722297</v>
      </c>
      <c r="F66" s="509">
        <v>-249824.87976874411</v>
      </c>
      <c r="G66" s="510">
        <v>-2.1714090167365072E-3</v>
      </c>
      <c r="H66" s="506">
        <v>2612465.7097066832</v>
      </c>
      <c r="I66" s="507">
        <v>3133539.4499310129</v>
      </c>
      <c r="J66" s="508">
        <v>-521073.74022432975</v>
      </c>
      <c r="K66" s="499">
        <v>-15.030828748502316</v>
      </c>
      <c r="L66" s="499"/>
      <c r="M66" s="488" t="s">
        <v>490</v>
      </c>
      <c r="N66" s="500">
        <v>2993.6921504600919</v>
      </c>
      <c r="O66" s="500">
        <v>3035.3501211199368</v>
      </c>
      <c r="P66" s="500">
        <v>3189.4541152611118</v>
      </c>
      <c r="Q66" s="500">
        <v>70.730089133758327</v>
      </c>
      <c r="R66" s="500">
        <v>70.784744521435414</v>
      </c>
      <c r="S66" s="500">
        <v>74.559179764520309</v>
      </c>
      <c r="T66" s="501">
        <v>1.36119055359194E-2</v>
      </c>
      <c r="U66" s="501">
        <v>5.0827937682500046E-2</v>
      </c>
      <c r="V66" s="501">
        <v>1.0651317083047391</v>
      </c>
    </row>
    <row r="67" spans="1:22" x14ac:dyDescent="0.25">
      <c r="A67" s="488">
        <v>204</v>
      </c>
      <c r="B67" s="488" t="s">
        <v>70</v>
      </c>
      <c r="C67" s="499">
        <v>2807</v>
      </c>
      <c r="D67" s="502">
        <v>16984033.310857579</v>
      </c>
      <c r="E67" s="503">
        <v>17181938.732873909</v>
      </c>
      <c r="F67" s="509">
        <v>-197905.42201633006</v>
      </c>
      <c r="G67" s="510">
        <v>-1.1518224170924379E-2</v>
      </c>
      <c r="H67" s="506">
        <v>-504282.67431420792</v>
      </c>
      <c r="I67" s="507">
        <v>-617406.8780839371</v>
      </c>
      <c r="J67" s="508">
        <v>113124.20376972918</v>
      </c>
      <c r="K67" s="499">
        <v>40.300749472650224</v>
      </c>
      <c r="L67" s="499"/>
      <c r="M67" s="511" t="s">
        <v>491</v>
      </c>
      <c r="N67" s="500">
        <v>5559.4832347702168</v>
      </c>
      <c r="O67" s="500">
        <v>5949.9640028797694</v>
      </c>
      <c r="P67" s="500">
        <v>5832.6133909287255</v>
      </c>
      <c r="Q67" s="500">
        <v>106.163163519772</v>
      </c>
      <c r="R67" s="500">
        <v>109.43124550035998</v>
      </c>
      <c r="S67" s="500">
        <v>129.22966162706985</v>
      </c>
      <c r="T67" s="501">
        <v>6.9497604052554784E-2</v>
      </c>
      <c r="U67" s="501">
        <v>-1.6099328699578308E-2</v>
      </c>
      <c r="V67" s="501">
        <v>1.0522794105815014</v>
      </c>
    </row>
    <row r="68" spans="1:22" x14ac:dyDescent="0.25">
      <c r="A68" s="488">
        <v>205</v>
      </c>
      <c r="B68" s="488" t="s">
        <v>71</v>
      </c>
      <c r="C68" s="499">
        <v>36567</v>
      </c>
      <c r="D68" s="502">
        <v>164609283.98062661</v>
      </c>
      <c r="E68" s="503">
        <v>145829781.39460617</v>
      </c>
      <c r="F68" s="509">
        <v>18779502.58602044</v>
      </c>
      <c r="G68" s="510">
        <v>0.12877686852731604</v>
      </c>
      <c r="H68" s="506">
        <v>-8674216.2959946822</v>
      </c>
      <c r="I68" s="507">
        <v>-2029347.2354629803</v>
      </c>
      <c r="J68" s="508">
        <v>-6644869.0605317019</v>
      </c>
      <c r="K68" s="499">
        <v>-181.71764324477539</v>
      </c>
      <c r="L68" s="499"/>
      <c r="M68" s="511" t="s">
        <v>492</v>
      </c>
      <c r="N68" s="500">
        <v>4232.0535252375039</v>
      </c>
      <c r="O68" s="500">
        <v>4227.9028987889751</v>
      </c>
      <c r="P68" s="500">
        <v>4359.7183407309985</v>
      </c>
      <c r="Q68" s="500">
        <v>105.36246547622304</v>
      </c>
      <c r="R68" s="500">
        <v>139.10351252123405</v>
      </c>
      <c r="S68" s="500">
        <v>143.67910570442217</v>
      </c>
      <c r="T68" s="501">
        <v>6.822131116737129E-3</v>
      </c>
      <c r="U68" s="501">
        <v>3.1232158206127014E-2</v>
      </c>
      <c r="V68" s="501">
        <v>1.0382673592012051</v>
      </c>
    </row>
    <row r="69" spans="1:22" x14ac:dyDescent="0.25">
      <c r="A69" s="488">
        <v>208</v>
      </c>
      <c r="B69" s="488" t="s">
        <v>72</v>
      </c>
      <c r="C69" s="499">
        <v>12400</v>
      </c>
      <c r="D69" s="502">
        <v>46084486.323312514</v>
      </c>
      <c r="E69" s="503">
        <v>44833561.958424166</v>
      </c>
      <c r="F69" s="509">
        <v>1250924.3648883477</v>
      </c>
      <c r="G69" s="510">
        <v>2.7901516414162598E-2</v>
      </c>
      <c r="H69" s="506">
        <v>1751944.0667926741</v>
      </c>
      <c r="I69" s="507">
        <v>1824131.2636304135</v>
      </c>
      <c r="J69" s="508">
        <v>-72187.19683773932</v>
      </c>
      <c r="K69" s="499">
        <v>-5.8215481320757521</v>
      </c>
      <c r="L69" s="499"/>
      <c r="M69" s="511" t="s">
        <v>493</v>
      </c>
      <c r="N69" s="500">
        <v>3531.0889822580643</v>
      </c>
      <c r="O69" s="500">
        <v>3579.0279680825342</v>
      </c>
      <c r="P69" s="500">
        <v>3489.3205448537115</v>
      </c>
      <c r="Q69" s="500">
        <v>111.37096774193549</v>
      </c>
      <c r="R69" s="500">
        <v>117.03070847102443</v>
      </c>
      <c r="S69" s="500">
        <v>117.99790440880149</v>
      </c>
      <c r="T69" s="501">
        <v>1.4714980340019501E-2</v>
      </c>
      <c r="U69" s="501">
        <v>-2.4009420590095365E-2</v>
      </c>
      <c r="V69" s="501">
        <v>0.99035226159796563</v>
      </c>
    </row>
    <row r="70" spans="1:22" x14ac:dyDescent="0.25">
      <c r="A70" s="488">
        <v>211</v>
      </c>
      <c r="B70" s="488" t="s">
        <v>73</v>
      </c>
      <c r="C70" s="499">
        <v>32214</v>
      </c>
      <c r="D70" s="502">
        <v>102104085.92148508</v>
      </c>
      <c r="E70" s="503">
        <v>94524612.3069693</v>
      </c>
      <c r="F70" s="509">
        <v>7579473.6145157814</v>
      </c>
      <c r="G70" s="510">
        <v>8.0185185948199303E-2</v>
      </c>
      <c r="H70" s="506">
        <v>4371318.0475047147</v>
      </c>
      <c r="I70" s="507">
        <v>6686089.2407337269</v>
      </c>
      <c r="J70" s="508">
        <v>-2314771.1932290122</v>
      </c>
      <c r="K70" s="499">
        <v>-71.856062371298577</v>
      </c>
      <c r="L70" s="499"/>
      <c r="M70" s="511" t="s">
        <v>494</v>
      </c>
      <c r="N70" s="500">
        <v>2881.4609117154032</v>
      </c>
      <c r="O70" s="500">
        <v>2805.9582554326171</v>
      </c>
      <c r="P70" s="500">
        <v>3199.9570907530574</v>
      </c>
      <c r="Q70" s="500">
        <v>74.656981436642454</v>
      </c>
      <c r="R70" s="500">
        <v>73.558709044656268</v>
      </c>
      <c r="S70" s="500">
        <v>73.558709044656268</v>
      </c>
      <c r="T70" s="501">
        <v>-2.5912677181184618E-2</v>
      </c>
      <c r="U70" s="501">
        <v>0.13682810005321988</v>
      </c>
      <c r="V70" s="501">
        <v>1.1073698404860413</v>
      </c>
    </row>
    <row r="71" spans="1:22" x14ac:dyDescent="0.25">
      <c r="A71" s="488">
        <v>213</v>
      </c>
      <c r="B71" s="488" t="s">
        <v>74</v>
      </c>
      <c r="C71" s="499">
        <v>5312</v>
      </c>
      <c r="D71" s="502">
        <v>27631878.396218922</v>
      </c>
      <c r="E71" s="503">
        <v>26646780.610495016</v>
      </c>
      <c r="F71" s="509">
        <v>985097.78572390601</v>
      </c>
      <c r="G71" s="510">
        <v>3.6968735552838923E-2</v>
      </c>
      <c r="H71" s="506">
        <v>-161005.98566674531</v>
      </c>
      <c r="I71" s="507">
        <v>445976.75840987358</v>
      </c>
      <c r="J71" s="508">
        <v>-606982.74407661892</v>
      </c>
      <c r="K71" s="499">
        <v>-114.26632983370085</v>
      </c>
      <c r="L71" s="499"/>
      <c r="M71" s="511" t="s">
        <v>495</v>
      </c>
      <c r="N71" s="500">
        <v>4609.6441528614459</v>
      </c>
      <c r="O71" s="500">
        <v>5196.940726577438</v>
      </c>
      <c r="P71" s="500">
        <v>5016.2523900573615</v>
      </c>
      <c r="Q71" s="500">
        <v>81.890060240963862</v>
      </c>
      <c r="R71" s="500">
        <v>86.042065009560233</v>
      </c>
      <c r="S71" s="500">
        <v>89.48374760994264</v>
      </c>
      <c r="T71" s="501">
        <v>0.12606719926134269</v>
      </c>
      <c r="U71" s="501">
        <v>-3.3550488599348505E-2</v>
      </c>
      <c r="V71" s="501">
        <v>1.0882870945304248</v>
      </c>
    </row>
    <row r="72" spans="1:22" x14ac:dyDescent="0.25">
      <c r="A72" s="488">
        <v>214</v>
      </c>
      <c r="B72" s="488" t="s">
        <v>75</v>
      </c>
      <c r="C72" s="499">
        <v>12758</v>
      </c>
      <c r="D72" s="502">
        <v>51961825.118033871</v>
      </c>
      <c r="E72" s="503">
        <v>51762831.03679318</v>
      </c>
      <c r="F72" s="509">
        <v>198994.08124069124</v>
      </c>
      <c r="G72" s="510">
        <v>3.8443430789024203E-3</v>
      </c>
      <c r="H72" s="506">
        <v>126260.99377675727</v>
      </c>
      <c r="I72" s="507">
        <v>-867994.49627667549</v>
      </c>
      <c r="J72" s="508">
        <v>994255.49005343276</v>
      </c>
      <c r="K72" s="499">
        <v>77.931924286991119</v>
      </c>
      <c r="L72" s="499"/>
      <c r="M72" s="511" t="s">
        <v>496</v>
      </c>
      <c r="N72" s="500">
        <v>3707.1984856560589</v>
      </c>
      <c r="O72" s="500">
        <v>3848.6452326408089</v>
      </c>
      <c r="P72" s="500">
        <v>4002.4488506201124</v>
      </c>
      <c r="Q72" s="500">
        <v>105.11051889010817</v>
      </c>
      <c r="R72" s="500">
        <v>111.54119598704479</v>
      </c>
      <c r="S72" s="500">
        <v>107.82842246622955</v>
      </c>
      <c r="T72" s="501">
        <v>3.8789464312925181E-2</v>
      </c>
      <c r="U72" s="501">
        <v>3.7899944147450793E-2</v>
      </c>
      <c r="V72" s="501">
        <v>1.0781595269913451</v>
      </c>
    </row>
    <row r="73" spans="1:22" x14ac:dyDescent="0.25">
      <c r="A73" s="488">
        <v>216</v>
      </c>
      <c r="B73" s="488" t="s">
        <v>76</v>
      </c>
      <c r="C73" s="499">
        <v>1323</v>
      </c>
      <c r="D73" s="502">
        <v>7442388.4380762298</v>
      </c>
      <c r="E73" s="503">
        <v>7121981.4981670063</v>
      </c>
      <c r="F73" s="509">
        <v>320406.93990922347</v>
      </c>
      <c r="G73" s="510">
        <v>4.4988454405798024E-2</v>
      </c>
      <c r="H73" s="506">
        <v>125303.22712297506</v>
      </c>
      <c r="I73" s="507">
        <v>231526.53509465427</v>
      </c>
      <c r="J73" s="508">
        <v>-106223.30797167921</v>
      </c>
      <c r="K73" s="499">
        <v>-80.289726358034173</v>
      </c>
      <c r="L73" s="499"/>
      <c r="M73" s="511" t="s">
        <v>497</v>
      </c>
      <c r="N73" s="500">
        <v>4952.1325699168556</v>
      </c>
      <c r="O73" s="500">
        <v>5324.9427917620142</v>
      </c>
      <c r="P73" s="500">
        <v>5642.2578184591912</v>
      </c>
      <c r="Q73" s="500">
        <v>94.482237339380191</v>
      </c>
      <c r="R73" s="500">
        <v>96.872616323417233</v>
      </c>
      <c r="S73" s="500">
        <v>98.398169336384441</v>
      </c>
      <c r="T73" s="501">
        <v>7.4346986080593425E-2</v>
      </c>
      <c r="U73" s="501">
        <v>5.880697805289814E-2</v>
      </c>
      <c r="V73" s="501">
        <v>1.137526085712232</v>
      </c>
    </row>
    <row r="74" spans="1:22" x14ac:dyDescent="0.25">
      <c r="A74" s="488">
        <v>217</v>
      </c>
      <c r="B74" s="488" t="s">
        <v>77</v>
      </c>
      <c r="C74" s="499">
        <v>5426</v>
      </c>
      <c r="D74" s="502">
        <v>22306236.794149697</v>
      </c>
      <c r="E74" s="503">
        <v>20778046.101420335</v>
      </c>
      <c r="F74" s="509">
        <v>1528190.6927293614</v>
      </c>
      <c r="G74" s="510">
        <v>7.3548334875669474E-2</v>
      </c>
      <c r="H74" s="506">
        <v>-571863.76021341304</v>
      </c>
      <c r="I74" s="507">
        <v>-190847.92843718082</v>
      </c>
      <c r="J74" s="508">
        <v>-381015.83177623223</v>
      </c>
      <c r="K74" s="499">
        <v>-70.220389195767083</v>
      </c>
      <c r="L74" s="499"/>
      <c r="M74" s="511" t="s">
        <v>498</v>
      </c>
      <c r="N74" s="500">
        <v>3782.1015259859932</v>
      </c>
      <c r="O74" s="500">
        <v>3896.660482374768</v>
      </c>
      <c r="P74" s="500">
        <v>4006.3079777365492</v>
      </c>
      <c r="Q74" s="500">
        <v>97.124953925543679</v>
      </c>
      <c r="R74" s="500">
        <v>113.91465677179963</v>
      </c>
      <c r="S74" s="500">
        <v>119.66604823747682</v>
      </c>
      <c r="T74" s="501">
        <v>3.3859497483639034E-2</v>
      </c>
      <c r="U74" s="501">
        <v>2.8773650367766024E-2</v>
      </c>
      <c r="V74" s="501">
        <v>1.0636074091936276</v>
      </c>
    </row>
    <row r="75" spans="1:22" x14ac:dyDescent="0.25">
      <c r="A75" s="488">
        <v>218</v>
      </c>
      <c r="B75" s="488" t="s">
        <v>78</v>
      </c>
      <c r="C75" s="499">
        <v>1207</v>
      </c>
      <c r="D75" s="502">
        <v>6419320.4707690552</v>
      </c>
      <c r="E75" s="503">
        <v>6365884.0687087765</v>
      </c>
      <c r="F75" s="509">
        <v>53436.402060278691</v>
      </c>
      <c r="G75" s="510">
        <v>8.3941839787725608E-3</v>
      </c>
      <c r="H75" s="506">
        <v>434228.63700267102</v>
      </c>
      <c r="I75" s="507">
        <v>418390.86057949654</v>
      </c>
      <c r="J75" s="508">
        <v>15837.77642317448</v>
      </c>
      <c r="K75" s="499">
        <v>13.12160432740222</v>
      </c>
      <c r="L75" s="499"/>
      <c r="M75" s="511" t="s">
        <v>499</v>
      </c>
      <c r="N75" s="500">
        <v>4755.8610273405138</v>
      </c>
      <c r="O75" s="500">
        <v>5108.2214765100671</v>
      </c>
      <c r="P75" s="500">
        <v>5270.1342281879197</v>
      </c>
      <c r="Q75" s="500">
        <v>101.90555095277547</v>
      </c>
      <c r="R75" s="500">
        <v>106.54362416107382</v>
      </c>
      <c r="S75" s="500">
        <v>107.38255033557047</v>
      </c>
      <c r="T75" s="501">
        <v>7.3490258666005781E-2</v>
      </c>
      <c r="U75" s="501">
        <v>3.1209781209781129E-2</v>
      </c>
      <c r="V75" s="501">
        <v>1.1069936547698034</v>
      </c>
    </row>
    <row r="76" spans="1:22" x14ac:dyDescent="0.25">
      <c r="A76" s="488">
        <v>224</v>
      </c>
      <c r="B76" s="488" t="s">
        <v>79</v>
      </c>
      <c r="C76" s="499">
        <v>8696</v>
      </c>
      <c r="D76" s="502">
        <v>37034765.340166658</v>
      </c>
      <c r="E76" s="503">
        <v>35347413.748653717</v>
      </c>
      <c r="F76" s="509">
        <v>1687351.5915129408</v>
      </c>
      <c r="G76" s="510">
        <v>4.7736210731321393E-2</v>
      </c>
      <c r="H76" s="506">
        <v>-1674304.7387449942</v>
      </c>
      <c r="I76" s="507">
        <v>-2031614.0499176211</v>
      </c>
      <c r="J76" s="508">
        <v>357309.31117262691</v>
      </c>
      <c r="K76" s="499">
        <v>41.088927227762987</v>
      </c>
      <c r="L76" s="499"/>
      <c r="M76" s="511" t="s">
        <v>500</v>
      </c>
      <c r="N76" s="500">
        <v>3820.8585315087398</v>
      </c>
      <c r="O76" s="500">
        <v>4116.324423540209</v>
      </c>
      <c r="P76" s="500">
        <v>4096.0192726855566</v>
      </c>
      <c r="Q76" s="500">
        <v>72.102115915363385</v>
      </c>
      <c r="R76" s="500">
        <v>72.61672593782265</v>
      </c>
      <c r="S76" s="500">
        <v>69.060456579098314</v>
      </c>
      <c r="T76" s="501">
        <v>7.6029667099196896E-2</v>
      </c>
      <c r="U76" s="501">
        <v>-5.6962891962208939E-3</v>
      </c>
      <c r="V76" s="501">
        <v>1.0699002909316866</v>
      </c>
    </row>
    <row r="77" spans="1:22" x14ac:dyDescent="0.25">
      <c r="A77" s="488">
        <v>226</v>
      </c>
      <c r="B77" s="488" t="s">
        <v>80</v>
      </c>
      <c r="C77" s="499">
        <v>3858</v>
      </c>
      <c r="D77" s="502">
        <v>18982657.834401149</v>
      </c>
      <c r="E77" s="503">
        <v>18710691.517220389</v>
      </c>
      <c r="F77" s="509">
        <v>271966.3171807602</v>
      </c>
      <c r="G77" s="510">
        <v>1.4535342904374001E-2</v>
      </c>
      <c r="H77" s="506">
        <v>666337.46231528232</v>
      </c>
      <c r="I77" s="507">
        <v>647274.13015585125</v>
      </c>
      <c r="J77" s="508">
        <v>19063.332159431069</v>
      </c>
      <c r="K77" s="499">
        <v>4.9412473197073794</v>
      </c>
      <c r="L77" s="499"/>
      <c r="M77" s="511" t="s">
        <v>501</v>
      </c>
      <c r="N77" s="500">
        <v>4490.113818040435</v>
      </c>
      <c r="O77" s="500">
        <v>4837.0429252782196</v>
      </c>
      <c r="P77" s="500">
        <v>4899.0461049284577</v>
      </c>
      <c r="Q77" s="500">
        <v>92.016588906169005</v>
      </c>
      <c r="R77" s="500">
        <v>95.389507154213035</v>
      </c>
      <c r="S77" s="500">
        <v>95.919448860625337</v>
      </c>
      <c r="T77" s="501">
        <v>7.6449597539773873E-2</v>
      </c>
      <c r="U77" s="501">
        <v>1.2677947891485353E-2</v>
      </c>
      <c r="V77" s="501">
        <v>1.0900967694451935</v>
      </c>
    </row>
    <row r="78" spans="1:22" x14ac:dyDescent="0.25">
      <c r="A78" s="488">
        <v>230</v>
      </c>
      <c r="B78" s="488" t="s">
        <v>81</v>
      </c>
      <c r="C78" s="499">
        <v>2322</v>
      </c>
      <c r="D78" s="502">
        <v>11294643.951469287</v>
      </c>
      <c r="E78" s="503">
        <v>10637280.387719791</v>
      </c>
      <c r="F78" s="509">
        <v>657363.56374949589</v>
      </c>
      <c r="G78" s="510">
        <v>6.1798085581008966E-2</v>
      </c>
      <c r="H78" s="506">
        <v>-401491.69798963703</v>
      </c>
      <c r="I78" s="507">
        <v>-217804.00139575751</v>
      </c>
      <c r="J78" s="508">
        <v>-183687.69659387952</v>
      </c>
      <c r="K78" s="499">
        <v>-79.107535139482991</v>
      </c>
      <c r="L78" s="499"/>
      <c r="M78" s="511" t="s">
        <v>502</v>
      </c>
      <c r="N78" s="500">
        <v>4209.5398105081831</v>
      </c>
      <c r="O78" s="500">
        <v>4686.7627785058976</v>
      </c>
      <c r="P78" s="500">
        <v>4745.7404980340762</v>
      </c>
      <c r="Q78" s="500">
        <v>154.6080964685616</v>
      </c>
      <c r="R78" s="500">
        <v>143.29401485364789</v>
      </c>
      <c r="S78" s="500">
        <v>146.35211882918304</v>
      </c>
      <c r="T78" s="501">
        <v>0.10675827133126625</v>
      </c>
      <c r="U78" s="501">
        <v>1.2843704775687526E-2</v>
      </c>
      <c r="V78" s="501">
        <v>1.1209731478262952</v>
      </c>
    </row>
    <row r="79" spans="1:22" x14ac:dyDescent="0.25">
      <c r="A79" s="488">
        <v>231</v>
      </c>
      <c r="B79" s="488" t="s">
        <v>82</v>
      </c>
      <c r="C79" s="499">
        <v>1278</v>
      </c>
      <c r="D79" s="502">
        <v>7155053.9076557104</v>
      </c>
      <c r="E79" s="503">
        <v>5607785.8706476605</v>
      </c>
      <c r="F79" s="509">
        <v>1547268.0370080499</v>
      </c>
      <c r="G79" s="510">
        <v>0.27591425077529774</v>
      </c>
      <c r="H79" s="506">
        <v>-768192.36176672636</v>
      </c>
      <c r="I79" s="507">
        <v>71628.182508808211</v>
      </c>
      <c r="J79" s="508">
        <v>-839820.54427553457</v>
      </c>
      <c r="K79" s="499">
        <v>-657.13657611544181</v>
      </c>
      <c r="L79" s="499"/>
      <c r="M79" s="511" t="s">
        <v>503</v>
      </c>
      <c r="N79" s="500">
        <v>4991.9224647887322</v>
      </c>
      <c r="O79" s="500">
        <v>5284.1614906832301</v>
      </c>
      <c r="P79" s="500">
        <v>5526.3975155279504</v>
      </c>
      <c r="Q79" s="500">
        <v>51.643192488262912</v>
      </c>
      <c r="R79" s="500">
        <v>55.12422360248447</v>
      </c>
      <c r="S79" s="500">
        <v>58.229813664596271</v>
      </c>
      <c r="T79" s="501">
        <v>5.8633133204491372E-2</v>
      </c>
      <c r="U79" s="501">
        <v>4.5950269012650757E-2</v>
      </c>
      <c r="V79" s="501">
        <v>1.107277610460943</v>
      </c>
    </row>
    <row r="80" spans="1:22" x14ac:dyDescent="0.25">
      <c r="A80" s="488">
        <v>232</v>
      </c>
      <c r="B80" s="488" t="s">
        <v>83</v>
      </c>
      <c r="C80" s="499">
        <v>13007</v>
      </c>
      <c r="D80" s="502">
        <v>58989547.55162961</v>
      </c>
      <c r="E80" s="503">
        <v>55330440.235769868</v>
      </c>
      <c r="F80" s="509">
        <v>3659107.3158597425</v>
      </c>
      <c r="G80" s="510">
        <v>6.6131903167005943E-2</v>
      </c>
      <c r="H80" s="506">
        <v>357686.00280510844</v>
      </c>
      <c r="I80" s="507">
        <v>1629310.7338245262</v>
      </c>
      <c r="J80" s="508">
        <v>-1271624.7310194178</v>
      </c>
      <c r="K80" s="499">
        <v>-97.764644500608725</v>
      </c>
      <c r="L80" s="499"/>
      <c r="M80" s="511" t="s">
        <v>504</v>
      </c>
      <c r="N80" s="500">
        <v>4393.1322257246093</v>
      </c>
      <c r="O80" s="500">
        <v>4317.945534952285</v>
      </c>
      <c r="P80" s="500">
        <v>4473.8148809061995</v>
      </c>
      <c r="Q80" s="500">
        <v>99.177366033674176</v>
      </c>
      <c r="R80" s="500">
        <v>103.42152222825665</v>
      </c>
      <c r="S80" s="500">
        <v>104.35254868492513</v>
      </c>
      <c r="T80" s="501">
        <v>-1.5791995882896148E-2</v>
      </c>
      <c r="U80" s="501">
        <v>3.5464228683735E-2</v>
      </c>
      <c r="V80" s="501">
        <v>1.0191121818474751</v>
      </c>
    </row>
    <row r="81" spans="1:22" x14ac:dyDescent="0.25">
      <c r="A81" s="488">
        <v>233</v>
      </c>
      <c r="B81" s="488" t="s">
        <v>84</v>
      </c>
      <c r="C81" s="499">
        <v>15514</v>
      </c>
      <c r="D81" s="502">
        <v>69440498.988860145</v>
      </c>
      <c r="E81" s="503">
        <v>69554636.49757053</v>
      </c>
      <c r="F81" s="509">
        <v>-114137.50871038437</v>
      </c>
      <c r="G81" s="510">
        <v>-1.6409762807741951E-3</v>
      </c>
      <c r="H81" s="506">
        <v>2261003.4328935547</v>
      </c>
      <c r="I81" s="507">
        <v>1006753.3561197252</v>
      </c>
      <c r="J81" s="508">
        <v>1254250.0767738295</v>
      </c>
      <c r="K81" s="499">
        <v>80.846337293659246</v>
      </c>
      <c r="L81" s="499"/>
      <c r="M81" s="488" t="s">
        <v>505</v>
      </c>
      <c r="N81" s="500">
        <v>4270.3551018434964</v>
      </c>
      <c r="O81" s="500">
        <v>4298.6487368627195</v>
      </c>
      <c r="P81" s="500">
        <v>4408.7734186304588</v>
      </c>
      <c r="Q81" s="500">
        <v>97.39590047698853</v>
      </c>
      <c r="R81" s="500">
        <v>104.31490306155754</v>
      </c>
      <c r="S81" s="500">
        <v>105.55519289770872</v>
      </c>
      <c r="T81" s="501">
        <v>8.0619608547016774E-3</v>
      </c>
      <c r="U81" s="501">
        <v>2.529318448012563E-2</v>
      </c>
      <c r="V81" s="501">
        <v>1.033559057997997</v>
      </c>
    </row>
    <row r="82" spans="1:22" x14ac:dyDescent="0.25">
      <c r="A82" s="488">
        <v>235</v>
      </c>
      <c r="B82" s="488" t="s">
        <v>85</v>
      </c>
      <c r="C82" s="499">
        <v>10178</v>
      </c>
      <c r="D82" s="502">
        <v>36538261.313965723</v>
      </c>
      <c r="E82" s="503">
        <v>33474434.410684675</v>
      </c>
      <c r="F82" s="509">
        <v>3063826.9032810479</v>
      </c>
      <c r="G82" s="510">
        <v>9.1527368788137248E-2</v>
      </c>
      <c r="H82" s="506">
        <v>8038902.0818206035</v>
      </c>
      <c r="I82" s="507">
        <v>7400464.5506657045</v>
      </c>
      <c r="J82" s="508">
        <v>638437.53115489893</v>
      </c>
      <c r="K82" s="499">
        <v>62.727208798870009</v>
      </c>
      <c r="L82" s="499"/>
      <c r="M82" s="511" t="s">
        <v>506</v>
      </c>
      <c r="N82" s="500">
        <v>3214.0535910787976</v>
      </c>
      <c r="O82" s="500">
        <v>3359.8692433419865</v>
      </c>
      <c r="P82" s="500">
        <v>3415.2485337948274</v>
      </c>
      <c r="Q82" s="500">
        <v>93.633326783258013</v>
      </c>
      <c r="R82" s="500">
        <v>71.531583501586383</v>
      </c>
      <c r="S82" s="500">
        <v>72.108451110470142</v>
      </c>
      <c r="T82" s="501">
        <v>3.7401940405375589E-2</v>
      </c>
      <c r="U82" s="501">
        <v>1.6307088820397775E-2</v>
      </c>
      <c r="V82" s="501">
        <v>1.0543189459900191</v>
      </c>
    </row>
    <row r="83" spans="1:22" x14ac:dyDescent="0.25">
      <c r="A83" s="488">
        <v>236</v>
      </c>
      <c r="B83" s="488" t="s">
        <v>86</v>
      </c>
      <c r="C83" s="499">
        <v>4228</v>
      </c>
      <c r="D83" s="502">
        <v>16612495.18864735</v>
      </c>
      <c r="E83" s="503">
        <v>15841373.050487407</v>
      </c>
      <c r="F83" s="509">
        <v>771122.13815994374</v>
      </c>
      <c r="G83" s="510">
        <v>4.8677733659975762E-2</v>
      </c>
      <c r="H83" s="506">
        <v>-174884.60934423775</v>
      </c>
      <c r="I83" s="507">
        <v>383149.98211214674</v>
      </c>
      <c r="J83" s="508">
        <v>-558034.59145638451</v>
      </c>
      <c r="K83" s="499">
        <v>-131.98547574654316</v>
      </c>
      <c r="L83" s="499"/>
      <c r="M83" s="511" t="s">
        <v>507</v>
      </c>
      <c r="N83" s="500">
        <v>3689.5929470198676</v>
      </c>
      <c r="O83" s="500">
        <v>3712.9232236528374</v>
      </c>
      <c r="P83" s="500">
        <v>3860.753457319981</v>
      </c>
      <c r="Q83" s="500">
        <v>85.146641438032162</v>
      </c>
      <c r="R83" s="500">
        <v>100.14306151645208</v>
      </c>
      <c r="S83" s="500">
        <v>113.9723414401526</v>
      </c>
      <c r="T83" s="501">
        <v>1.0153467759360657E-2</v>
      </c>
      <c r="U83" s="501">
        <v>4.2396198099049487E-2</v>
      </c>
      <c r="V83" s="501">
        <v>1.0529801342889284</v>
      </c>
    </row>
    <row r="84" spans="1:22" x14ac:dyDescent="0.25">
      <c r="A84" s="488">
        <v>239</v>
      </c>
      <c r="B84" s="488" t="s">
        <v>87</v>
      </c>
      <c r="C84" s="499">
        <v>2155</v>
      </c>
      <c r="D84" s="502">
        <v>11743967.452050168</v>
      </c>
      <c r="E84" s="503">
        <v>10387701.475295236</v>
      </c>
      <c r="F84" s="509">
        <v>1356265.9767549317</v>
      </c>
      <c r="G84" s="510">
        <v>0.13056458928671555</v>
      </c>
      <c r="H84" s="506">
        <v>66499.639230492525</v>
      </c>
      <c r="I84" s="507">
        <v>855293.26184268878</v>
      </c>
      <c r="J84" s="508">
        <v>-788793.62261219625</v>
      </c>
      <c r="K84" s="499">
        <v>-366.02952325391936</v>
      </c>
      <c r="L84" s="499"/>
      <c r="M84" s="511" t="s">
        <v>508</v>
      </c>
      <c r="N84" s="500">
        <v>4766.2846032482594</v>
      </c>
      <c r="O84" s="500">
        <v>5431.6341114816578</v>
      </c>
      <c r="P84" s="500">
        <v>5322.0581229156742</v>
      </c>
      <c r="Q84" s="500">
        <v>91.415313225058</v>
      </c>
      <c r="R84" s="500">
        <v>127.67984754645069</v>
      </c>
      <c r="S84" s="500">
        <v>123.39209147212958</v>
      </c>
      <c r="T84" s="501">
        <v>0.1444333850626498</v>
      </c>
      <c r="U84" s="501">
        <v>-2.0481617962122001E-2</v>
      </c>
      <c r="V84" s="501">
        <v>1.1209935376866984</v>
      </c>
    </row>
    <row r="85" spans="1:22" x14ac:dyDescent="0.25">
      <c r="A85" s="488">
        <v>240</v>
      </c>
      <c r="B85" s="488" t="s">
        <v>88</v>
      </c>
      <c r="C85" s="499">
        <v>20437</v>
      </c>
      <c r="D85" s="502">
        <v>103860192.39464892</v>
      </c>
      <c r="E85" s="503">
        <v>98060943.953979045</v>
      </c>
      <c r="F85" s="509">
        <v>5799248.4406698793</v>
      </c>
      <c r="G85" s="510">
        <v>5.9139227166643667E-2</v>
      </c>
      <c r="H85" s="506">
        <v>-7270141.3799906326</v>
      </c>
      <c r="I85" s="507">
        <v>-5190578.2480275305</v>
      </c>
      <c r="J85" s="508">
        <v>-2079563.1319631021</v>
      </c>
      <c r="K85" s="499">
        <v>-101.75481391413133</v>
      </c>
      <c r="L85" s="499"/>
      <c r="M85" s="511" t="s">
        <v>509</v>
      </c>
      <c r="N85" s="500">
        <v>4583.5191613250481</v>
      </c>
      <c r="O85" s="500">
        <v>5084.5380421189539</v>
      </c>
      <c r="P85" s="500">
        <v>4900.3551598219201</v>
      </c>
      <c r="Q85" s="500">
        <v>116.79796447619513</v>
      </c>
      <c r="R85" s="500">
        <v>119.05357410834876</v>
      </c>
      <c r="S85" s="500">
        <v>119.20364163873744</v>
      </c>
      <c r="T85" s="501">
        <v>0.1070724542528112</v>
      </c>
      <c r="U85" s="501">
        <v>-3.5366498437875538E-2</v>
      </c>
      <c r="V85" s="501">
        <v>1.0679191780288642</v>
      </c>
    </row>
    <row r="86" spans="1:22" x14ac:dyDescent="0.25">
      <c r="A86" s="488">
        <v>241</v>
      </c>
      <c r="B86" s="488" t="s">
        <v>89</v>
      </c>
      <c r="C86" s="499">
        <v>7984</v>
      </c>
      <c r="D86" s="502">
        <v>33269398.483910982</v>
      </c>
      <c r="E86" s="503">
        <v>31233022.212477971</v>
      </c>
      <c r="F86" s="509">
        <v>2036376.2714330107</v>
      </c>
      <c r="G86" s="510">
        <v>6.5199462849914458E-2</v>
      </c>
      <c r="H86" s="506">
        <v>-1000612.1863359695</v>
      </c>
      <c r="I86" s="507">
        <v>-700614.06725193502</v>
      </c>
      <c r="J86" s="508">
        <v>-299998.11908403446</v>
      </c>
      <c r="K86" s="499">
        <v>-37.574914714934174</v>
      </c>
      <c r="L86" s="499"/>
      <c r="M86" s="511" t="s">
        <v>510</v>
      </c>
      <c r="N86" s="500">
        <v>3877.5424135771545</v>
      </c>
      <c r="O86" s="500">
        <v>3980.3871947361763</v>
      </c>
      <c r="P86" s="500">
        <v>4155.5105656079968</v>
      </c>
      <c r="Q86" s="500">
        <v>71.017034068136269</v>
      </c>
      <c r="R86" s="500">
        <v>69.593825129697578</v>
      </c>
      <c r="S86" s="500">
        <v>72.12450967986841</v>
      </c>
      <c r="T86" s="501">
        <v>2.5685714895609779E-2</v>
      </c>
      <c r="U86" s="501">
        <v>4.3865404442777978E-2</v>
      </c>
      <c r="V86" s="501">
        <v>1.0706778336106857</v>
      </c>
    </row>
    <row r="87" spans="1:22" x14ac:dyDescent="0.25">
      <c r="A87" s="488">
        <v>244</v>
      </c>
      <c r="B87" s="488" t="s">
        <v>90</v>
      </c>
      <c r="C87" s="499">
        <v>18796</v>
      </c>
      <c r="D87" s="502">
        <v>58328322.243591905</v>
      </c>
      <c r="E87" s="503">
        <v>59275383.696342528</v>
      </c>
      <c r="F87" s="509">
        <v>-947061.45275062323</v>
      </c>
      <c r="G87" s="510">
        <v>-1.5977314589851566E-2</v>
      </c>
      <c r="H87" s="506">
        <v>-451085.92769278958</v>
      </c>
      <c r="I87" s="507">
        <v>-2639167.2070418885</v>
      </c>
      <c r="J87" s="508">
        <v>2188081.2793490989</v>
      </c>
      <c r="K87" s="499">
        <v>116.41207061870072</v>
      </c>
      <c r="L87" s="499"/>
      <c r="M87" s="511" t="s">
        <v>511</v>
      </c>
      <c r="N87" s="500">
        <v>2987.4422824005105</v>
      </c>
      <c r="O87" s="500">
        <v>2842.5320428982473</v>
      </c>
      <c r="P87" s="500">
        <v>3019.1995814805127</v>
      </c>
      <c r="Q87" s="500">
        <v>65.067035539476478</v>
      </c>
      <c r="R87" s="500">
        <v>68.637195919435001</v>
      </c>
      <c r="S87" s="500">
        <v>69.369605022233841</v>
      </c>
      <c r="T87" s="501">
        <v>-4.6302914881088508E-2</v>
      </c>
      <c r="U87" s="501">
        <v>6.0937696551476517E-2</v>
      </c>
      <c r="V87" s="501">
        <v>1.0118131886939152</v>
      </c>
    </row>
    <row r="88" spans="1:22" x14ac:dyDescent="0.25">
      <c r="A88" s="488">
        <v>245</v>
      </c>
      <c r="B88" s="488" t="s">
        <v>91</v>
      </c>
      <c r="C88" s="499">
        <v>37105</v>
      </c>
      <c r="D88" s="502">
        <v>129407159.98234227</v>
      </c>
      <c r="E88" s="503">
        <v>112936589.67668997</v>
      </c>
      <c r="F88" s="509">
        <v>16470570.305652305</v>
      </c>
      <c r="G88" s="510">
        <v>0.14583909743337875</v>
      </c>
      <c r="H88" s="506">
        <v>-1720497.251842746</v>
      </c>
      <c r="I88" s="507">
        <v>9308245.5323660895</v>
      </c>
      <c r="J88" s="508">
        <v>-11028742.784208836</v>
      </c>
      <c r="K88" s="499">
        <v>-297.23063695482648</v>
      </c>
      <c r="L88" s="499"/>
      <c r="M88" s="511" t="s">
        <v>512</v>
      </c>
      <c r="N88" s="500">
        <v>3099.8668556798275</v>
      </c>
      <c r="O88" s="500">
        <v>3330.3887874556976</v>
      </c>
      <c r="P88" s="500">
        <v>3353.3455053162925</v>
      </c>
      <c r="Q88" s="500">
        <v>74.572160086241752</v>
      </c>
      <c r="R88" s="500">
        <v>76.307593169369568</v>
      </c>
      <c r="S88" s="500">
        <v>75.47524433465793</v>
      </c>
      <c r="T88" s="501">
        <v>7.3164853287612797E-2</v>
      </c>
      <c r="U88" s="501">
        <v>6.4943765319713798E-3</v>
      </c>
      <c r="V88" s="501">
        <v>1.0801343899257403</v>
      </c>
    </row>
    <row r="89" spans="1:22" x14ac:dyDescent="0.25">
      <c r="A89" s="488">
        <v>249</v>
      </c>
      <c r="B89" s="488" t="s">
        <v>92</v>
      </c>
      <c r="C89" s="499">
        <v>9486</v>
      </c>
      <c r="D89" s="502">
        <v>43191510.81260208</v>
      </c>
      <c r="E89" s="503">
        <v>40006942.425568186</v>
      </c>
      <c r="F89" s="509">
        <v>3184568.3870338947</v>
      </c>
      <c r="G89" s="510">
        <v>7.9600394180552453E-2</v>
      </c>
      <c r="H89" s="506">
        <v>526304.52412093838</v>
      </c>
      <c r="I89" s="507">
        <v>2457780.7637522179</v>
      </c>
      <c r="J89" s="508">
        <v>-1931476.2396312794</v>
      </c>
      <c r="K89" s="499">
        <v>-203.61335016142519</v>
      </c>
      <c r="L89" s="499"/>
      <c r="M89" s="511" t="s">
        <v>513</v>
      </c>
      <c r="N89" s="500">
        <v>4113.7775332068313</v>
      </c>
      <c r="O89" s="500">
        <v>4385.7642198919602</v>
      </c>
      <c r="P89" s="500">
        <v>4412.8799915263216</v>
      </c>
      <c r="Q89" s="500">
        <v>91.714104996837449</v>
      </c>
      <c r="R89" s="500">
        <v>100.09532888465205</v>
      </c>
      <c r="S89" s="500">
        <v>96.494015464463516</v>
      </c>
      <c r="T89" s="501">
        <v>6.6667095001691434E-2</v>
      </c>
      <c r="U89" s="501">
        <v>5.2419069207341185E-3</v>
      </c>
      <c r="V89" s="501">
        <v>1.0722584646291002</v>
      </c>
    </row>
    <row r="90" spans="1:22" x14ac:dyDescent="0.25">
      <c r="A90" s="488">
        <v>250</v>
      </c>
      <c r="B90" s="488" t="s">
        <v>93</v>
      </c>
      <c r="C90" s="499">
        <v>1822</v>
      </c>
      <c r="D90" s="502">
        <v>8975239.7246629316</v>
      </c>
      <c r="E90" s="503">
        <v>8615749.267395705</v>
      </c>
      <c r="F90" s="509">
        <v>359490.45726722665</v>
      </c>
      <c r="G90" s="510">
        <v>4.1724804902068646E-2</v>
      </c>
      <c r="H90" s="506">
        <v>234900.40402432714</v>
      </c>
      <c r="I90" s="507">
        <v>310853.14781121019</v>
      </c>
      <c r="J90" s="508">
        <v>-75952.743786883046</v>
      </c>
      <c r="K90" s="499">
        <v>-41.686467501033505</v>
      </c>
      <c r="L90" s="499"/>
      <c r="M90" s="511" t="s">
        <v>514</v>
      </c>
      <c r="N90" s="500">
        <v>4606.3268057080131</v>
      </c>
      <c r="O90" s="500">
        <v>4778.7610619469024</v>
      </c>
      <c r="P90" s="500">
        <v>4808.6283185840712</v>
      </c>
      <c r="Q90" s="500">
        <v>81.778265642151482</v>
      </c>
      <c r="R90" s="500">
        <v>86.836283185840713</v>
      </c>
      <c r="S90" s="500">
        <v>86.836283185840713</v>
      </c>
      <c r="T90" s="501">
        <v>3.7860131349714221E-2</v>
      </c>
      <c r="U90" s="501">
        <v>6.1384562919177821E-3</v>
      </c>
      <c r="V90" s="501">
        <v>1.0442309904031284</v>
      </c>
    </row>
    <row r="91" spans="1:22" x14ac:dyDescent="0.25">
      <c r="A91" s="488">
        <v>256</v>
      </c>
      <c r="B91" s="488" t="s">
        <v>94</v>
      </c>
      <c r="C91" s="499">
        <v>1597</v>
      </c>
      <c r="D91" s="502">
        <v>7999400.2915495504</v>
      </c>
      <c r="E91" s="503">
        <v>7563415.7348095123</v>
      </c>
      <c r="F91" s="509">
        <v>435984.5567400381</v>
      </c>
      <c r="G91" s="510">
        <v>5.7643870445132757E-2</v>
      </c>
      <c r="H91" s="506">
        <v>-39902.216606268856</v>
      </c>
      <c r="I91" s="507">
        <v>77161.204854640688</v>
      </c>
      <c r="J91" s="508">
        <v>-117063.42146090954</v>
      </c>
      <c r="K91" s="499">
        <v>-73.302079812717309</v>
      </c>
      <c r="L91" s="499"/>
      <c r="M91" s="511" t="s">
        <v>515</v>
      </c>
      <c r="N91" s="500">
        <v>4912.171208515967</v>
      </c>
      <c r="O91" s="500">
        <v>4655.9139784946237</v>
      </c>
      <c r="P91" s="500">
        <v>5102.46679316888</v>
      </c>
      <c r="Q91" s="500">
        <v>95.17845961177207</v>
      </c>
      <c r="R91" s="500">
        <v>99.93674889310563</v>
      </c>
      <c r="S91" s="500">
        <v>90.449082858950035</v>
      </c>
      <c r="T91" s="501">
        <v>-5.0225959321519853E-2</v>
      </c>
      <c r="U91" s="501">
        <v>9.1900518685995358E-2</v>
      </c>
      <c r="V91" s="501">
        <v>1.0370587676513261</v>
      </c>
    </row>
    <row r="92" spans="1:22" x14ac:dyDescent="0.25">
      <c r="A92" s="488">
        <v>257</v>
      </c>
      <c r="B92" s="488" t="s">
        <v>95</v>
      </c>
      <c r="C92" s="499">
        <v>40082</v>
      </c>
      <c r="D92" s="502">
        <v>123994399.10600336</v>
      </c>
      <c r="E92" s="503">
        <v>126190371.05580796</v>
      </c>
      <c r="F92" s="509">
        <v>-2195971.9498046041</v>
      </c>
      <c r="G92" s="510">
        <v>-1.7402056364771532E-2</v>
      </c>
      <c r="H92" s="506">
        <v>4828326.396470353</v>
      </c>
      <c r="I92" s="507">
        <v>-2549409.9523822274</v>
      </c>
      <c r="J92" s="508">
        <v>7377736.3488525804</v>
      </c>
      <c r="K92" s="499">
        <v>184.06607327110873</v>
      </c>
      <c r="L92" s="499"/>
      <c r="M92" s="511" t="s">
        <v>516</v>
      </c>
      <c r="N92" s="500">
        <v>2851.8127842922013</v>
      </c>
      <c r="O92" s="500">
        <v>2851.5120793254368</v>
      </c>
      <c r="P92" s="500">
        <v>3037.0910709428549</v>
      </c>
      <c r="Q92" s="500">
        <v>69.856793573174997</v>
      </c>
      <c r="R92" s="500">
        <v>68.964664573081777</v>
      </c>
      <c r="S92" s="500">
        <v>70.893400262110234</v>
      </c>
      <c r="T92" s="501">
        <v>-4.0827134454024527E-4</v>
      </c>
      <c r="U92" s="501">
        <v>6.4204492536428903E-2</v>
      </c>
      <c r="V92" s="501">
        <v>1.0637700083373953</v>
      </c>
    </row>
    <row r="93" spans="1:22" x14ac:dyDescent="0.25">
      <c r="A93" s="488">
        <v>260</v>
      </c>
      <c r="B93" s="488" t="s">
        <v>96</v>
      </c>
      <c r="C93" s="499">
        <v>9933</v>
      </c>
      <c r="D93" s="502">
        <v>47358852.313262761</v>
      </c>
      <c r="E93" s="503">
        <v>45365951.366338089</v>
      </c>
      <c r="F93" s="509">
        <v>1992900.9469246715</v>
      </c>
      <c r="G93" s="510">
        <v>4.392944238800689E-2</v>
      </c>
      <c r="H93" s="506">
        <v>4288630.8812484732</v>
      </c>
      <c r="I93" s="507">
        <v>5474408.2861658912</v>
      </c>
      <c r="J93" s="508">
        <v>-1185777.404917418</v>
      </c>
      <c r="K93" s="499">
        <v>-119.37757021216329</v>
      </c>
      <c r="L93" s="499"/>
      <c r="M93" s="511" t="s">
        <v>517</v>
      </c>
      <c r="N93" s="500">
        <v>4503.6614738749622</v>
      </c>
      <c r="O93" s="500">
        <v>4626.3669501822596</v>
      </c>
      <c r="P93" s="500">
        <v>4617.9627379505873</v>
      </c>
      <c r="Q93" s="500">
        <v>113.56085774690426</v>
      </c>
      <c r="R93" s="500">
        <v>90.3199675982179</v>
      </c>
      <c r="S93" s="500">
        <v>94.268934791413528</v>
      </c>
      <c r="T93" s="501">
        <v>2.1542082883341029E-2</v>
      </c>
      <c r="U93" s="501">
        <v>-9.4457086428212378E-4</v>
      </c>
      <c r="V93" s="501">
        <v>1.0205771639952113</v>
      </c>
    </row>
    <row r="94" spans="1:22" x14ac:dyDescent="0.25">
      <c r="A94" s="488">
        <v>261</v>
      </c>
      <c r="B94" s="488" t="s">
        <v>97</v>
      </c>
      <c r="C94" s="499">
        <v>6436</v>
      </c>
      <c r="D94" s="502">
        <v>30196663.333895337</v>
      </c>
      <c r="E94" s="503">
        <v>29550585.438298251</v>
      </c>
      <c r="F94" s="509">
        <v>646077.89559708536</v>
      </c>
      <c r="G94" s="510">
        <v>2.186345502176594E-2</v>
      </c>
      <c r="H94" s="506">
        <v>-391404.62765453779</v>
      </c>
      <c r="I94" s="507">
        <v>-1061266.8169639264</v>
      </c>
      <c r="J94" s="508">
        <v>669862.18930938863</v>
      </c>
      <c r="K94" s="499">
        <v>104.08051418728847</v>
      </c>
      <c r="L94" s="499"/>
      <c r="M94" s="511" t="s">
        <v>518</v>
      </c>
      <c r="N94" s="500">
        <v>4431.5906510254817</v>
      </c>
      <c r="O94" s="500">
        <v>4280.2635611400556</v>
      </c>
      <c r="P94" s="500">
        <v>4520.5332516089484</v>
      </c>
      <c r="Q94" s="500">
        <v>139.06152889993785</v>
      </c>
      <c r="R94" s="500">
        <v>145.57155991418941</v>
      </c>
      <c r="S94" s="500">
        <v>150.78148942690774</v>
      </c>
      <c r="T94" s="501">
        <v>-3.1684112719672641E-2</v>
      </c>
      <c r="U94" s="501">
        <v>5.5465152511857907E-2</v>
      </c>
      <c r="V94" s="501">
        <v>1.0220236756479857</v>
      </c>
    </row>
    <row r="95" spans="1:22" x14ac:dyDescent="0.25">
      <c r="A95" s="488">
        <v>263</v>
      </c>
      <c r="B95" s="488" t="s">
        <v>98</v>
      </c>
      <c r="C95" s="499">
        <v>7854</v>
      </c>
      <c r="D95" s="502">
        <v>37728567.898997001</v>
      </c>
      <c r="E95" s="503">
        <v>39294890.780264243</v>
      </c>
      <c r="F95" s="509">
        <v>-1566322.8812672421</v>
      </c>
      <c r="G95" s="510">
        <v>-3.9860726169874579E-2</v>
      </c>
      <c r="H95" s="506">
        <v>1152212.158487858</v>
      </c>
      <c r="I95" s="507">
        <v>19747.654087452385</v>
      </c>
      <c r="J95" s="508">
        <v>1132464.5044004056</v>
      </c>
      <c r="K95" s="499">
        <v>144.1895218233264</v>
      </c>
      <c r="L95" s="499"/>
      <c r="M95" s="511" t="s">
        <v>519</v>
      </c>
      <c r="N95" s="500">
        <v>4670.1066221033871</v>
      </c>
      <c r="O95" s="500">
        <v>4642.433616911575</v>
      </c>
      <c r="P95" s="500">
        <v>4722.7378190255222</v>
      </c>
      <c r="Q95" s="500">
        <v>109.37102113572702</v>
      </c>
      <c r="R95" s="500">
        <v>112.2712039185357</v>
      </c>
      <c r="S95" s="500">
        <v>118.32946635730859</v>
      </c>
      <c r="T95" s="501">
        <v>-5.1831652448561805E-3</v>
      </c>
      <c r="U95" s="501">
        <v>1.8163580665275125E-2</v>
      </c>
      <c r="V95" s="501">
        <v>1.0128862705803927</v>
      </c>
    </row>
    <row r="96" spans="1:22" x14ac:dyDescent="0.25">
      <c r="A96" s="488">
        <v>265</v>
      </c>
      <c r="B96" s="488" t="s">
        <v>99</v>
      </c>
      <c r="C96" s="499">
        <v>1107</v>
      </c>
      <c r="D96" s="502">
        <v>5803334.8952948786</v>
      </c>
      <c r="E96" s="503">
        <v>5884160.8853161689</v>
      </c>
      <c r="F96" s="509">
        <v>-80825.990021290258</v>
      </c>
      <c r="G96" s="510">
        <v>-1.3736196476712636E-2</v>
      </c>
      <c r="H96" s="506">
        <v>340895.71897904784</v>
      </c>
      <c r="I96" s="507">
        <v>191319.22233924665</v>
      </c>
      <c r="J96" s="508">
        <v>149576.49663980119</v>
      </c>
      <c r="K96" s="499">
        <v>135.11878648581859</v>
      </c>
      <c r="L96" s="499"/>
      <c r="M96" s="511" t="s">
        <v>520</v>
      </c>
      <c r="N96" s="500">
        <v>5004.7444805781397</v>
      </c>
      <c r="O96" s="500">
        <v>5294.1176470588234</v>
      </c>
      <c r="P96" s="500">
        <v>5103.8602941176468</v>
      </c>
      <c r="Q96" s="500">
        <v>92.140921409214087</v>
      </c>
      <c r="R96" s="500">
        <v>95.588235294117652</v>
      </c>
      <c r="S96" s="500">
        <v>99.264705882352942</v>
      </c>
      <c r="T96" s="501">
        <v>5.74508660232802E-2</v>
      </c>
      <c r="U96" s="501">
        <v>-3.4618008185538951E-2</v>
      </c>
      <c r="V96" s="501">
        <v>1.0208440232874811</v>
      </c>
    </row>
    <row r="97" spans="1:22" x14ac:dyDescent="0.25">
      <c r="A97" s="488">
        <v>271</v>
      </c>
      <c r="B97" s="488" t="s">
        <v>100</v>
      </c>
      <c r="C97" s="499">
        <v>7013</v>
      </c>
      <c r="D97" s="502">
        <v>30496895.214390013</v>
      </c>
      <c r="E97" s="503">
        <v>30189799.934739355</v>
      </c>
      <c r="F97" s="509">
        <v>307095.27965065837</v>
      </c>
      <c r="G97" s="510">
        <v>1.0172153519218401E-2</v>
      </c>
      <c r="H97" s="506">
        <v>234415.18435002558</v>
      </c>
      <c r="I97" s="507">
        <v>-740695.34657490801</v>
      </c>
      <c r="J97" s="508">
        <v>975110.53092493361</v>
      </c>
      <c r="K97" s="499">
        <v>139.04328118136797</v>
      </c>
      <c r="L97" s="499"/>
      <c r="M97" s="511" t="s">
        <v>521</v>
      </c>
      <c r="N97" s="500">
        <v>3999.2845358619707</v>
      </c>
      <c r="O97" s="500">
        <v>4095.1559580278854</v>
      </c>
      <c r="P97" s="500">
        <v>4326.8650280293232</v>
      </c>
      <c r="Q97" s="500">
        <v>101.38314558676743</v>
      </c>
      <c r="R97" s="500">
        <v>98.030760385223516</v>
      </c>
      <c r="S97" s="500">
        <v>99.036941210291786</v>
      </c>
      <c r="T97" s="501">
        <v>2.2561944578665338E-2</v>
      </c>
      <c r="U97" s="501">
        <v>5.5498423145482034E-2</v>
      </c>
      <c r="V97" s="501">
        <v>1.0793125200713591</v>
      </c>
    </row>
    <row r="98" spans="1:22" x14ac:dyDescent="0.25">
      <c r="A98" s="488">
        <v>272</v>
      </c>
      <c r="B98" s="488" t="s">
        <v>101</v>
      </c>
      <c r="C98" s="499">
        <v>47772</v>
      </c>
      <c r="D98" s="502">
        <v>187115589.87962046</v>
      </c>
      <c r="E98" s="503">
        <v>185418265.35981011</v>
      </c>
      <c r="F98" s="509">
        <v>1697324.5198103487</v>
      </c>
      <c r="G98" s="510">
        <v>9.1540308421968891E-3</v>
      </c>
      <c r="H98" s="506">
        <v>-5453441.9219217822</v>
      </c>
      <c r="I98" s="507">
        <v>-9288609.2885596305</v>
      </c>
      <c r="J98" s="508">
        <v>3835167.3666378483</v>
      </c>
      <c r="K98" s="499">
        <v>80.280653241184126</v>
      </c>
      <c r="L98" s="499"/>
      <c r="M98" s="488" t="s">
        <v>522</v>
      </c>
      <c r="N98" s="500">
        <v>3656.3451620195929</v>
      </c>
      <c r="O98" s="500">
        <v>3727.6009600333923</v>
      </c>
      <c r="P98" s="500">
        <v>3727.6009600333923</v>
      </c>
      <c r="Q98" s="500">
        <v>84.945156158419152</v>
      </c>
      <c r="R98" s="500">
        <v>105.7915057915058</v>
      </c>
      <c r="S98" s="500">
        <v>126.28613169153709</v>
      </c>
      <c r="T98" s="501">
        <v>2.4617749443122339E-2</v>
      </c>
      <c r="U98" s="501">
        <v>5.3463416758767757E-3</v>
      </c>
      <c r="V98" s="501">
        <v>1.0300957060188132</v>
      </c>
    </row>
    <row r="99" spans="1:22" x14ac:dyDescent="0.25">
      <c r="A99" s="488">
        <v>273</v>
      </c>
      <c r="B99" s="488" t="s">
        <v>102</v>
      </c>
      <c r="C99" s="499">
        <v>3925</v>
      </c>
      <c r="D99" s="502">
        <v>19046865.401472989</v>
      </c>
      <c r="E99" s="503">
        <v>19021722.859281052</v>
      </c>
      <c r="F99" s="509">
        <v>25142.542191937566</v>
      </c>
      <c r="G99" s="510">
        <v>1.3217804915956943E-3</v>
      </c>
      <c r="H99" s="506">
        <v>-268030.49669088877</v>
      </c>
      <c r="I99" s="507">
        <v>-271085.70433999196</v>
      </c>
      <c r="J99" s="508">
        <v>3055.2076491031912</v>
      </c>
      <c r="K99" s="499">
        <v>0.77839685327469843</v>
      </c>
      <c r="L99" s="499"/>
      <c r="M99" s="511" t="s">
        <v>523</v>
      </c>
      <c r="N99" s="500">
        <v>4634.3072891719739</v>
      </c>
      <c r="O99" s="500">
        <v>4484.5671267252192</v>
      </c>
      <c r="P99" s="500">
        <v>4648.1806775407777</v>
      </c>
      <c r="Q99" s="500">
        <v>124.07643312101911</v>
      </c>
      <c r="R99" s="500">
        <v>131.24215809284817</v>
      </c>
      <c r="S99" s="500">
        <v>133.24968632371392</v>
      </c>
      <c r="T99" s="501">
        <v>-2.9962786903243055E-2</v>
      </c>
      <c r="U99" s="501">
        <v>3.5881265630096637E-2</v>
      </c>
      <c r="V99" s="501">
        <v>1.0048433760109603</v>
      </c>
    </row>
    <row r="100" spans="1:22" x14ac:dyDescent="0.25">
      <c r="A100" s="488">
        <v>275</v>
      </c>
      <c r="B100" s="488" t="s">
        <v>103</v>
      </c>
      <c r="C100" s="499">
        <v>2593</v>
      </c>
      <c r="D100" s="502">
        <v>11667494.82640557</v>
      </c>
      <c r="E100" s="503">
        <v>11328154.435829574</v>
      </c>
      <c r="F100" s="509">
        <v>339340.39057599567</v>
      </c>
      <c r="G100" s="510">
        <v>2.9955487674382626E-2</v>
      </c>
      <c r="H100" s="506">
        <v>595373.6805941792</v>
      </c>
      <c r="I100" s="507">
        <v>691392.17095733655</v>
      </c>
      <c r="J100" s="508">
        <v>-96018.490363157354</v>
      </c>
      <c r="K100" s="499">
        <v>-37.02988444394807</v>
      </c>
      <c r="L100" s="499"/>
      <c r="M100" s="511" t="s">
        <v>524</v>
      </c>
      <c r="N100" s="500">
        <v>4284.9341496336283</v>
      </c>
      <c r="O100" s="500">
        <v>4210.9737248840802</v>
      </c>
      <c r="P100" s="500">
        <v>4500.7727975270482</v>
      </c>
      <c r="Q100" s="500">
        <v>92.556883918241425</v>
      </c>
      <c r="R100" s="500">
        <v>94.281298299845446</v>
      </c>
      <c r="S100" s="500">
        <v>93.894899536321489</v>
      </c>
      <c r="T100" s="501">
        <v>-1.6501692365394116E-2</v>
      </c>
      <c r="U100" s="501">
        <v>6.7223119727158664E-2</v>
      </c>
      <c r="V100" s="501">
        <v>1.0496121321201848</v>
      </c>
    </row>
    <row r="101" spans="1:22" x14ac:dyDescent="0.25">
      <c r="A101" s="488">
        <v>276</v>
      </c>
      <c r="B101" s="488" t="s">
        <v>104</v>
      </c>
      <c r="C101" s="499">
        <v>14857</v>
      </c>
      <c r="D101" s="502">
        <v>41513385.402179286</v>
      </c>
      <c r="E101" s="503">
        <v>41913172.088132359</v>
      </c>
      <c r="F101" s="509">
        <v>-399786.6859530732</v>
      </c>
      <c r="G101" s="510">
        <v>-9.5384497530377112E-3</v>
      </c>
      <c r="H101" s="506">
        <v>2198641.1221422497</v>
      </c>
      <c r="I101" s="507">
        <v>547637.20189227024</v>
      </c>
      <c r="J101" s="508">
        <v>1651003.9202499795</v>
      </c>
      <c r="K101" s="499">
        <v>111.12633238540617</v>
      </c>
      <c r="L101" s="499"/>
      <c r="M101" s="511" t="s">
        <v>525</v>
      </c>
      <c r="N101" s="500">
        <v>2599.8062260214042</v>
      </c>
      <c r="O101" s="500">
        <v>2579.255319148936</v>
      </c>
      <c r="P101" s="500">
        <v>2668.75</v>
      </c>
      <c r="Q101" s="500">
        <v>106.14525139664805</v>
      </c>
      <c r="R101" s="500">
        <v>83.976063829787236</v>
      </c>
      <c r="S101" s="500">
        <v>98.271276595744681</v>
      </c>
      <c r="T101" s="501">
        <v>-1.5787457682017059E-2</v>
      </c>
      <c r="U101" s="501">
        <v>3.8971414305330354E-2</v>
      </c>
      <c r="V101" s="501">
        <v>1.0225686970691596</v>
      </c>
    </row>
    <row r="102" spans="1:22" x14ac:dyDescent="0.25">
      <c r="A102" s="488">
        <v>280</v>
      </c>
      <c r="B102" s="488" t="s">
        <v>105</v>
      </c>
      <c r="C102" s="499">
        <v>2068</v>
      </c>
      <c r="D102" s="502">
        <v>8768393.404889429</v>
      </c>
      <c r="E102" s="503">
        <v>8842727.8287725989</v>
      </c>
      <c r="F102" s="509">
        <v>-74334.423883169889</v>
      </c>
      <c r="G102" s="510">
        <v>-8.4062774884125051E-3</v>
      </c>
      <c r="H102" s="506">
        <v>-113659.99689489689</v>
      </c>
      <c r="I102" s="507">
        <v>-175022.04711297585</v>
      </c>
      <c r="J102" s="508">
        <v>61362.050218078963</v>
      </c>
      <c r="K102" s="499">
        <v>29.672171285337988</v>
      </c>
      <c r="L102" s="499"/>
      <c r="M102" s="511" t="s">
        <v>526</v>
      </c>
      <c r="N102" s="500">
        <v>3949.852828820116</v>
      </c>
      <c r="O102" s="500">
        <v>4048.2926829268295</v>
      </c>
      <c r="P102" s="500">
        <v>4198.5365853658541</v>
      </c>
      <c r="Q102" s="500">
        <v>78.336557059961322</v>
      </c>
      <c r="R102" s="500">
        <v>80.487804878048777</v>
      </c>
      <c r="S102" s="500">
        <v>82.926829268292678</v>
      </c>
      <c r="T102" s="501">
        <v>2.4971790620719192E-2</v>
      </c>
      <c r="U102" s="501">
        <v>3.6980151228733549E-2</v>
      </c>
      <c r="V102" s="501">
        <v>1.0628754024430593</v>
      </c>
    </row>
    <row r="103" spans="1:22" x14ac:dyDescent="0.25">
      <c r="A103" s="488">
        <v>284</v>
      </c>
      <c r="B103" s="488" t="s">
        <v>527</v>
      </c>
      <c r="C103" s="499">
        <v>2292</v>
      </c>
      <c r="D103" s="502">
        <v>9203189.432977153</v>
      </c>
      <c r="E103" s="503">
        <v>9270696.3379675243</v>
      </c>
      <c r="F103" s="509">
        <v>-67506.904990371317</v>
      </c>
      <c r="G103" s="510">
        <v>-7.2817512869989328E-3</v>
      </c>
      <c r="H103" s="506">
        <v>1055346.3034045529</v>
      </c>
      <c r="I103" s="507">
        <v>955023.86772983521</v>
      </c>
      <c r="J103" s="508">
        <v>100322.43567471765</v>
      </c>
      <c r="K103" s="499">
        <v>43.770696193157789</v>
      </c>
      <c r="L103" s="499"/>
      <c r="M103" s="511" t="s">
        <v>528</v>
      </c>
      <c r="N103" s="500">
        <v>3830.4763263525306</v>
      </c>
      <c r="O103" s="500">
        <v>3916.3364156759135</v>
      </c>
      <c r="P103" s="500">
        <v>3935.7111404667548</v>
      </c>
      <c r="Q103" s="500">
        <v>73.298429319371721</v>
      </c>
      <c r="R103" s="500">
        <v>75.29722589167767</v>
      </c>
      <c r="S103" s="500">
        <v>76.177895200352268</v>
      </c>
      <c r="T103" s="501">
        <v>2.2506136084833317E-2</v>
      </c>
      <c r="U103" s="501">
        <v>5.074462217319553E-3</v>
      </c>
      <c r="V103" s="501">
        <v>1.0276948048393733</v>
      </c>
    </row>
    <row r="104" spans="1:22" x14ac:dyDescent="0.25">
      <c r="A104" s="488">
        <v>285</v>
      </c>
      <c r="B104" s="488" t="s">
        <v>107</v>
      </c>
      <c r="C104" s="499">
        <v>51668</v>
      </c>
      <c r="D104" s="502">
        <v>233855331.09020281</v>
      </c>
      <c r="E104" s="503">
        <v>231232906.52141425</v>
      </c>
      <c r="F104" s="509">
        <v>2622424.5687885582</v>
      </c>
      <c r="G104" s="510">
        <v>1.1341052656559061E-2</v>
      </c>
      <c r="H104" s="506">
        <v>931007.5410607052</v>
      </c>
      <c r="I104" s="507">
        <v>-1551987.4132154265</v>
      </c>
      <c r="J104" s="508">
        <v>2482994.9542761315</v>
      </c>
      <c r="K104" s="499">
        <v>48.056726683365554</v>
      </c>
      <c r="L104" s="499"/>
      <c r="M104" s="511" t="s">
        <v>529</v>
      </c>
      <c r="N104" s="500">
        <v>4205.010811140357</v>
      </c>
      <c r="O104" s="500">
        <v>4408.933031532938</v>
      </c>
      <c r="P104" s="500">
        <v>4442.7294723696532</v>
      </c>
      <c r="Q104" s="500">
        <v>123.8677711542928</v>
      </c>
      <c r="R104" s="500">
        <v>89.798626287855143</v>
      </c>
      <c r="S104" s="500">
        <v>86.422884795504217</v>
      </c>
      <c r="T104" s="501">
        <v>3.9237200188716459E-2</v>
      </c>
      <c r="U104" s="501">
        <v>6.7620613226575532E-3</v>
      </c>
      <c r="V104" s="501">
        <v>1.0462645858651796</v>
      </c>
    </row>
    <row r="105" spans="1:22" x14ac:dyDescent="0.25">
      <c r="A105" s="488">
        <v>286</v>
      </c>
      <c r="B105" s="488" t="s">
        <v>108</v>
      </c>
      <c r="C105" s="499">
        <v>81187</v>
      </c>
      <c r="D105" s="502">
        <v>355006794.10388374</v>
      </c>
      <c r="E105" s="503">
        <v>345967874.82179695</v>
      </c>
      <c r="F105" s="509">
        <v>9038919.2820867896</v>
      </c>
      <c r="G105" s="510">
        <v>2.6126469941010002E-2</v>
      </c>
      <c r="H105" s="506">
        <v>-3126300.4579730504</v>
      </c>
      <c r="I105" s="507">
        <v>-3481331.4155821861</v>
      </c>
      <c r="J105" s="508">
        <v>355030.95760913566</v>
      </c>
      <c r="K105" s="499">
        <v>4.373002544854911</v>
      </c>
      <c r="L105" s="512"/>
      <c r="M105" s="488" t="s">
        <v>530</v>
      </c>
      <c r="N105" s="500">
        <v>4068.0409369726685</v>
      </c>
      <c r="O105" s="500">
        <v>4234.4843010325158</v>
      </c>
      <c r="P105" s="500">
        <v>4246.5365356659167</v>
      </c>
      <c r="Q105" s="500">
        <v>93.044452929656231</v>
      </c>
      <c r="R105" s="500">
        <v>97.53612564143981</v>
      </c>
      <c r="S105" s="500">
        <v>106.32058944124846</v>
      </c>
      <c r="T105" s="501">
        <v>4.1079434992234765E-2</v>
      </c>
      <c r="U105" s="501">
        <v>4.8099261732261755E-3</v>
      </c>
      <c r="V105" s="501">
        <v>1.0460869502150116</v>
      </c>
    </row>
    <row r="106" spans="1:22" x14ac:dyDescent="0.25">
      <c r="A106" s="488">
        <v>287</v>
      </c>
      <c r="B106" s="488" t="s">
        <v>531</v>
      </c>
      <c r="C106" s="499">
        <v>6404</v>
      </c>
      <c r="D106" s="502">
        <v>30397855.282756053</v>
      </c>
      <c r="E106" s="503">
        <v>27752296.541309424</v>
      </c>
      <c r="F106" s="509">
        <v>2645558.7414466292</v>
      </c>
      <c r="G106" s="510">
        <v>9.5327561000535674E-2</v>
      </c>
      <c r="H106" s="506">
        <v>1073269.7562788855</v>
      </c>
      <c r="I106" s="507">
        <v>2272207.6086624204</v>
      </c>
      <c r="J106" s="508">
        <v>-1198937.8523835349</v>
      </c>
      <c r="K106" s="499">
        <v>-187.21702879193236</v>
      </c>
      <c r="L106" s="499"/>
      <c r="M106" s="511" t="s">
        <v>532</v>
      </c>
      <c r="N106" s="500">
        <v>4332.3196861336664</v>
      </c>
      <c r="O106" s="500">
        <v>4626.9803921568628</v>
      </c>
      <c r="P106" s="500">
        <v>4621.0196078431372</v>
      </c>
      <c r="Q106" s="500">
        <v>74.797001873828862</v>
      </c>
      <c r="R106" s="500">
        <v>78.117647058823536</v>
      </c>
      <c r="S106" s="500">
        <v>76.862745098039213</v>
      </c>
      <c r="T106" s="501">
        <v>6.7613674042043881E-2</v>
      </c>
      <c r="U106" s="501">
        <v>-1.5335889314885831E-3</v>
      </c>
      <c r="V106" s="501">
        <v>1.0659763935284272</v>
      </c>
    </row>
    <row r="107" spans="1:22" x14ac:dyDescent="0.25">
      <c r="A107" s="488">
        <v>288</v>
      </c>
      <c r="B107" s="488" t="s">
        <v>110</v>
      </c>
      <c r="C107" s="499">
        <v>6416</v>
      </c>
      <c r="D107" s="502">
        <v>26821722.219703481</v>
      </c>
      <c r="E107" s="503">
        <v>24899313.790041264</v>
      </c>
      <c r="F107" s="509">
        <v>1922408.4296622165</v>
      </c>
      <c r="G107" s="510">
        <v>7.720728554499777E-2</v>
      </c>
      <c r="H107" s="506">
        <v>-814309.59776317223</v>
      </c>
      <c r="I107" s="507">
        <v>-189123.85329400498</v>
      </c>
      <c r="J107" s="508">
        <v>-625185.7444691672</v>
      </c>
      <c r="K107" s="499">
        <v>-97.441668402301616</v>
      </c>
      <c r="L107" s="499"/>
      <c r="M107" s="511" t="s">
        <v>533</v>
      </c>
      <c r="N107" s="500">
        <v>3675.9441552369076</v>
      </c>
      <c r="O107" s="500">
        <v>3932.5982295387485</v>
      </c>
      <c r="P107" s="500">
        <v>3961.7953098307189</v>
      </c>
      <c r="Q107" s="500">
        <v>113.93391521197007</v>
      </c>
      <c r="R107" s="500">
        <v>143.34523994409071</v>
      </c>
      <c r="S107" s="500">
        <v>152.19754620282652</v>
      </c>
      <c r="T107" s="501">
        <v>7.5481425448623796E-2</v>
      </c>
      <c r="U107" s="501">
        <v>9.3351114497999266E-3</v>
      </c>
      <c r="V107" s="501">
        <v>1.0855211644173766</v>
      </c>
    </row>
    <row r="108" spans="1:22" x14ac:dyDescent="0.25">
      <c r="A108" s="488">
        <v>290</v>
      </c>
      <c r="B108" s="488" t="s">
        <v>111</v>
      </c>
      <c r="C108" s="499">
        <v>8042</v>
      </c>
      <c r="D108" s="502">
        <v>44791267.485121071</v>
      </c>
      <c r="E108" s="503">
        <v>43227529.508145161</v>
      </c>
      <c r="F108" s="509">
        <v>1563737.9769759104</v>
      </c>
      <c r="G108" s="510">
        <v>3.6174585843062407E-2</v>
      </c>
      <c r="H108" s="506">
        <v>-464708.15251307294</v>
      </c>
      <c r="I108" s="507">
        <v>12791.247735664156</v>
      </c>
      <c r="J108" s="508">
        <v>-477499.40024873707</v>
      </c>
      <c r="K108" s="499">
        <v>-59.375702592481609</v>
      </c>
      <c r="L108" s="499"/>
      <c r="M108" s="511" t="s">
        <v>534</v>
      </c>
      <c r="N108" s="500">
        <v>5268.3804774931614</v>
      </c>
      <c r="O108" s="500">
        <v>5352.0878011858204</v>
      </c>
      <c r="P108" s="500">
        <v>5470.2914091081111</v>
      </c>
      <c r="Q108" s="500">
        <v>101.342949515046</v>
      </c>
      <c r="R108" s="500">
        <v>138.00933518354989</v>
      </c>
      <c r="S108" s="500">
        <v>149.23678566923175</v>
      </c>
      <c r="T108" s="501">
        <v>2.2417115331437198E-2</v>
      </c>
      <c r="U108" s="501">
        <v>2.3575367647058698E-2</v>
      </c>
      <c r="V108" s="501">
        <v>1.0465209747140212</v>
      </c>
    </row>
    <row r="109" spans="1:22" x14ac:dyDescent="0.25">
      <c r="A109" s="488">
        <v>291</v>
      </c>
      <c r="B109" s="488" t="s">
        <v>112</v>
      </c>
      <c r="C109" s="499">
        <v>2161</v>
      </c>
      <c r="D109" s="502">
        <v>11256507.144720394</v>
      </c>
      <c r="E109" s="503">
        <v>10885362.691727271</v>
      </c>
      <c r="F109" s="509">
        <v>371144.45299312286</v>
      </c>
      <c r="G109" s="510">
        <v>3.4095736035987818E-2</v>
      </c>
      <c r="H109" s="506">
        <v>950904.73402385158</v>
      </c>
      <c r="I109" s="507">
        <v>938374.77466167312</v>
      </c>
      <c r="J109" s="508">
        <v>12529.959362178459</v>
      </c>
      <c r="K109" s="499">
        <v>5.7982227497355199</v>
      </c>
      <c r="L109" s="499"/>
      <c r="M109" s="511" t="s">
        <v>535</v>
      </c>
      <c r="N109" s="500">
        <v>4844.6443683479874</v>
      </c>
      <c r="O109" s="500">
        <v>4892.9068150208623</v>
      </c>
      <c r="P109" s="500">
        <v>5154.8446917014371</v>
      </c>
      <c r="Q109" s="500">
        <v>109.2086996760759</v>
      </c>
      <c r="R109" s="500">
        <v>106.62957811775614</v>
      </c>
      <c r="S109" s="500">
        <v>106.62957811775614</v>
      </c>
      <c r="T109" s="501">
        <v>9.2217763601891711E-3</v>
      </c>
      <c r="U109" s="501">
        <v>5.2392433234421443E-2</v>
      </c>
      <c r="V109" s="501">
        <v>1.0620973608968645</v>
      </c>
    </row>
    <row r="110" spans="1:22" x14ac:dyDescent="0.25">
      <c r="A110" s="488">
        <v>297</v>
      </c>
      <c r="B110" s="488" t="s">
        <v>113</v>
      </c>
      <c r="C110" s="499">
        <v>120210</v>
      </c>
      <c r="D110" s="502">
        <v>490440465.71322721</v>
      </c>
      <c r="E110" s="503">
        <v>468463299.51124477</v>
      </c>
      <c r="F110" s="509">
        <v>21977166.201982439</v>
      </c>
      <c r="G110" s="510">
        <v>4.6913314714112218E-2</v>
      </c>
      <c r="H110" s="506">
        <v>-14117505.026139481</v>
      </c>
      <c r="I110" s="507">
        <v>-7003027.8828423619</v>
      </c>
      <c r="J110" s="508">
        <v>-7114477.1432971191</v>
      </c>
      <c r="K110" s="499">
        <v>-59.183737986000494</v>
      </c>
      <c r="L110" s="512"/>
      <c r="M110" s="511" t="s">
        <v>536</v>
      </c>
      <c r="N110" s="500">
        <v>3778.5852661176277</v>
      </c>
      <c r="O110" s="500">
        <v>3852.0529463543853</v>
      </c>
      <c r="P110" s="500">
        <v>3953.2235905789053</v>
      </c>
      <c r="Q110" s="500">
        <v>55.72747691539805</v>
      </c>
      <c r="R110" s="500">
        <v>64.044028727263751</v>
      </c>
      <c r="S110" s="500">
        <v>78.218448958101959</v>
      </c>
      <c r="T110" s="501">
        <v>2.1329567390460102E-2</v>
      </c>
      <c r="U110" s="501">
        <v>2.9454087881200408E-2</v>
      </c>
      <c r="V110" s="501">
        <v>1.0514118982240472</v>
      </c>
    </row>
    <row r="111" spans="1:22" x14ac:dyDescent="0.25">
      <c r="A111" s="488">
        <v>300</v>
      </c>
      <c r="B111" s="488" t="s">
        <v>114</v>
      </c>
      <c r="C111" s="499">
        <v>3534</v>
      </c>
      <c r="D111" s="502">
        <v>15854435.089735491</v>
      </c>
      <c r="E111" s="503">
        <v>15246848.710901413</v>
      </c>
      <c r="F111" s="509">
        <v>607586.37883407809</v>
      </c>
      <c r="G111" s="510">
        <v>3.984996443229985E-2</v>
      </c>
      <c r="H111" s="506">
        <v>1455854.0474903292</v>
      </c>
      <c r="I111" s="507">
        <v>1806676.7277014265</v>
      </c>
      <c r="J111" s="508">
        <v>-350822.68021109723</v>
      </c>
      <c r="K111" s="499">
        <v>-99.270707473428757</v>
      </c>
      <c r="L111" s="499"/>
      <c r="M111" s="511" t="s">
        <v>537</v>
      </c>
      <c r="N111" s="500">
        <v>4087.2159366157334</v>
      </c>
      <c r="O111" s="500">
        <v>4225.6235827664395</v>
      </c>
      <c r="P111" s="500">
        <v>4408.4467120181407</v>
      </c>
      <c r="Q111" s="500">
        <v>95.076400679117143</v>
      </c>
      <c r="R111" s="500">
        <v>100.90702947845806</v>
      </c>
      <c r="S111" s="500">
        <v>100.90702947845806</v>
      </c>
      <c r="T111" s="501">
        <v>3.4487850995930547E-2</v>
      </c>
      <c r="U111" s="501">
        <v>4.2256289308176154E-2</v>
      </c>
      <c r="V111" s="501">
        <v>1.0782014689134081</v>
      </c>
    </row>
    <row r="112" spans="1:22" x14ac:dyDescent="0.25">
      <c r="A112" s="488">
        <v>301</v>
      </c>
      <c r="B112" s="488" t="s">
        <v>115</v>
      </c>
      <c r="C112" s="499">
        <v>20456</v>
      </c>
      <c r="D112" s="502">
        <v>94311084.993447155</v>
      </c>
      <c r="E112" s="503">
        <v>90647951.569889039</v>
      </c>
      <c r="F112" s="509">
        <v>3663133.423558116</v>
      </c>
      <c r="G112" s="510">
        <v>4.0410548281765213E-2</v>
      </c>
      <c r="H112" s="506">
        <v>717073.25065928139</v>
      </c>
      <c r="I112" s="507">
        <v>972117.74871950643</v>
      </c>
      <c r="J112" s="508">
        <v>-255044.49806022504</v>
      </c>
      <c r="K112" s="499">
        <v>-12.467955517218666</v>
      </c>
      <c r="L112" s="499"/>
      <c r="M112" s="488" t="s">
        <v>538</v>
      </c>
      <c r="N112" s="500">
        <v>4405.3881056902628</v>
      </c>
      <c r="O112" s="500">
        <v>4612.6540917867223</v>
      </c>
      <c r="P112" s="500">
        <v>4360.512896678053</v>
      </c>
      <c r="Q112" s="500">
        <v>99.579585451701206</v>
      </c>
      <c r="R112" s="500">
        <v>103.81702064458636</v>
      </c>
      <c r="S112" s="500">
        <v>103.42096143373435</v>
      </c>
      <c r="T112" s="501">
        <v>4.6948931888062262E-2</v>
      </c>
      <c r="U112" s="501">
        <v>-5.3543687282193608E-2</v>
      </c>
      <c r="V112" s="501">
        <v>0.99089142567862132</v>
      </c>
    </row>
    <row r="113" spans="1:22" x14ac:dyDescent="0.25">
      <c r="A113" s="488">
        <v>304</v>
      </c>
      <c r="B113" s="488" t="s">
        <v>116</v>
      </c>
      <c r="C113" s="499">
        <v>962</v>
      </c>
      <c r="D113" s="502">
        <v>4870062.4429641832</v>
      </c>
      <c r="E113" s="503">
        <v>4656233.010497164</v>
      </c>
      <c r="F113" s="509">
        <v>213829.43246701919</v>
      </c>
      <c r="G113" s="510">
        <v>4.5923267152858355E-2</v>
      </c>
      <c r="H113" s="506">
        <v>-335143.88026683748</v>
      </c>
      <c r="I113" s="507">
        <v>-320500.08120836696</v>
      </c>
      <c r="J113" s="508">
        <v>-14643.799058470526</v>
      </c>
      <c r="K113" s="499">
        <v>-15.222244343524455</v>
      </c>
      <c r="L113" s="499"/>
      <c r="M113" s="511" t="s">
        <v>539</v>
      </c>
      <c r="N113" s="500">
        <v>4242.6980353430354</v>
      </c>
      <c r="O113" s="500">
        <v>4855.3719008264461</v>
      </c>
      <c r="P113" s="500">
        <v>4861.5702479338843</v>
      </c>
      <c r="Q113" s="500">
        <v>86.278586278586275</v>
      </c>
      <c r="R113" s="500">
        <v>87.809917355371894</v>
      </c>
      <c r="S113" s="500">
        <v>87.809917355371894</v>
      </c>
      <c r="T113" s="501">
        <v>0.14188230850969985</v>
      </c>
      <c r="U113" s="501">
        <v>1.2539184952977678E-3</v>
      </c>
      <c r="V113" s="501">
        <v>1.1433141358557934</v>
      </c>
    </row>
    <row r="114" spans="1:22" x14ac:dyDescent="0.25">
      <c r="A114" s="488">
        <v>305</v>
      </c>
      <c r="B114" s="488" t="s">
        <v>117</v>
      </c>
      <c r="C114" s="499">
        <v>15213</v>
      </c>
      <c r="D114" s="502">
        <v>66156211.885958016</v>
      </c>
      <c r="E114" s="503">
        <v>63897182.356771104</v>
      </c>
      <c r="F114" s="509">
        <v>2259029.5291869119</v>
      </c>
      <c r="G114" s="510">
        <v>3.5354133717095358E-2</v>
      </c>
      <c r="H114" s="506">
        <v>1997457.3543863457</v>
      </c>
      <c r="I114" s="507">
        <v>3981226.7288985103</v>
      </c>
      <c r="J114" s="508">
        <v>-1983769.3745121646</v>
      </c>
      <c r="K114" s="499">
        <v>-130.3996170717258</v>
      </c>
      <c r="L114" s="499"/>
      <c r="M114" s="511" t="s">
        <v>540</v>
      </c>
      <c r="N114" s="500">
        <v>4175.125210017748</v>
      </c>
      <c r="O114" s="500">
        <v>4200.6197257383965</v>
      </c>
      <c r="P114" s="500">
        <v>4234.0453586497888</v>
      </c>
      <c r="Q114" s="500">
        <v>70.400315519621373</v>
      </c>
      <c r="R114" s="500">
        <v>75.158227848101262</v>
      </c>
      <c r="S114" s="500">
        <v>76.476793248945143</v>
      </c>
      <c r="T114" s="501">
        <v>7.1257204478352154E-3</v>
      </c>
      <c r="U114" s="501">
        <v>8.1258191349933284E-3</v>
      </c>
      <c r="V114" s="501">
        <v>1.0153094418983943</v>
      </c>
    </row>
    <row r="115" spans="1:22" x14ac:dyDescent="0.25">
      <c r="A115" s="488">
        <v>309</v>
      </c>
      <c r="B115" s="488" t="s">
        <v>118</v>
      </c>
      <c r="C115" s="499">
        <v>6552</v>
      </c>
      <c r="D115" s="502">
        <v>31436113.25570282</v>
      </c>
      <c r="E115" s="503">
        <v>30305319.854158401</v>
      </c>
      <c r="F115" s="509">
        <v>1130793.4015444182</v>
      </c>
      <c r="G115" s="510">
        <v>3.7313363032835778E-2</v>
      </c>
      <c r="H115" s="506">
        <v>-401495.22926220956</v>
      </c>
      <c r="I115" s="507">
        <v>459195.05611444736</v>
      </c>
      <c r="J115" s="508">
        <v>-860690.28537665692</v>
      </c>
      <c r="K115" s="499">
        <v>-131.36298616859844</v>
      </c>
      <c r="L115" s="499"/>
      <c r="M115" s="511" t="s">
        <v>541</v>
      </c>
      <c r="N115" s="500">
        <v>4505.6012637362637</v>
      </c>
      <c r="O115" s="500">
        <v>4587.574965400584</v>
      </c>
      <c r="P115" s="500">
        <v>4736.2755651237894</v>
      </c>
      <c r="Q115" s="500">
        <v>110.8058608058608</v>
      </c>
      <c r="R115" s="500">
        <v>87.651852990927267</v>
      </c>
      <c r="S115" s="500">
        <v>93.649085037674922</v>
      </c>
      <c r="T115" s="501">
        <v>1.2741444214632747E-2</v>
      </c>
      <c r="U115" s="501">
        <v>3.3088839917113644E-2</v>
      </c>
      <c r="V115" s="501">
        <v>1.0462518837396773</v>
      </c>
    </row>
    <row r="116" spans="1:22" x14ac:dyDescent="0.25">
      <c r="A116" s="488">
        <v>312</v>
      </c>
      <c r="B116" s="488" t="s">
        <v>119</v>
      </c>
      <c r="C116" s="499">
        <v>1288</v>
      </c>
      <c r="D116" s="502">
        <v>6112148.0582051259</v>
      </c>
      <c r="E116" s="503">
        <v>6289045.3826401653</v>
      </c>
      <c r="F116" s="509">
        <v>-176897.32443503942</v>
      </c>
      <c r="G116" s="510">
        <v>-2.8127849883757279E-2</v>
      </c>
      <c r="H116" s="506">
        <v>98108.208258273487</v>
      </c>
      <c r="I116" s="507">
        <v>-77786.576146802719</v>
      </c>
      <c r="J116" s="508">
        <v>175894.78440507621</v>
      </c>
      <c r="K116" s="499">
        <v>136.56427360642562</v>
      </c>
      <c r="L116" s="499"/>
      <c r="M116" s="511" t="s">
        <v>542</v>
      </c>
      <c r="N116" s="500">
        <v>4643.8661024844723</v>
      </c>
      <c r="O116" s="500">
        <v>4748.5806974858069</v>
      </c>
      <c r="P116" s="500">
        <v>4806.163828061638</v>
      </c>
      <c r="Q116" s="500">
        <v>94.720496894409933</v>
      </c>
      <c r="R116" s="500">
        <v>98.945660989456613</v>
      </c>
      <c r="S116" s="500">
        <v>99.756690997566906</v>
      </c>
      <c r="T116" s="501">
        <v>2.2989926808694605E-2</v>
      </c>
      <c r="U116" s="501">
        <v>1.2046177011878711E-2</v>
      </c>
      <c r="V116" s="501">
        <v>1.0353130445484011</v>
      </c>
    </row>
    <row r="117" spans="1:22" x14ac:dyDescent="0.25">
      <c r="A117" s="488">
        <v>316</v>
      </c>
      <c r="B117" s="488" t="s">
        <v>120</v>
      </c>
      <c r="C117" s="499">
        <v>4326</v>
      </c>
      <c r="D117" s="502">
        <v>17042081.075403221</v>
      </c>
      <c r="E117" s="503">
        <v>17470663.797941837</v>
      </c>
      <c r="F117" s="509">
        <v>-428582.72253861651</v>
      </c>
      <c r="G117" s="510">
        <v>-2.4531564884735887E-2</v>
      </c>
      <c r="H117" s="506">
        <v>-345227.75280109228</v>
      </c>
      <c r="I117" s="507">
        <v>-941542.66399721976</v>
      </c>
      <c r="J117" s="508">
        <v>596314.91119612753</v>
      </c>
      <c r="K117" s="499">
        <v>137.8444085058085</v>
      </c>
      <c r="L117" s="499"/>
      <c r="M117" s="511" t="s">
        <v>543</v>
      </c>
      <c r="N117" s="500">
        <v>3395.325947757744</v>
      </c>
      <c r="O117" s="500">
        <v>3848.2563619227144</v>
      </c>
      <c r="P117" s="500">
        <v>3839.0669180018849</v>
      </c>
      <c r="Q117" s="500">
        <v>102.86638927415626</v>
      </c>
      <c r="R117" s="500">
        <v>102.9688972667295</v>
      </c>
      <c r="S117" s="500">
        <v>104.85391140433553</v>
      </c>
      <c r="T117" s="501">
        <v>0.12950486380115023</v>
      </c>
      <c r="U117" s="501">
        <v>-1.8486492933389442E-3</v>
      </c>
      <c r="V117" s="501">
        <v>1.1274168054328615</v>
      </c>
    </row>
    <row r="118" spans="1:22" x14ac:dyDescent="0.25">
      <c r="A118" s="488">
        <v>317</v>
      </c>
      <c r="B118" s="488" t="s">
        <v>121</v>
      </c>
      <c r="C118" s="499">
        <v>2538</v>
      </c>
      <c r="D118" s="502">
        <v>11070929.656212972</v>
      </c>
      <c r="E118" s="503">
        <v>10683909.582448523</v>
      </c>
      <c r="F118" s="509">
        <v>387020.07376444899</v>
      </c>
      <c r="G118" s="510">
        <v>3.622457404546401E-2</v>
      </c>
      <c r="H118" s="506">
        <v>986384.70593636518</v>
      </c>
      <c r="I118" s="507">
        <v>1018925.22501887</v>
      </c>
      <c r="J118" s="508">
        <v>-32540.51908250479</v>
      </c>
      <c r="K118" s="499">
        <v>-12.821323515565323</v>
      </c>
      <c r="L118" s="499"/>
      <c r="M118" s="511" t="s">
        <v>544</v>
      </c>
      <c r="N118" s="500">
        <v>4107.4646414499612</v>
      </c>
      <c r="O118" s="500">
        <v>4200.552704303198</v>
      </c>
      <c r="P118" s="500">
        <v>4169.7591788393211</v>
      </c>
      <c r="Q118" s="500">
        <v>93.774625689519311</v>
      </c>
      <c r="R118" s="500">
        <v>99.881563363600478</v>
      </c>
      <c r="S118" s="500">
        <v>123.1741018555073</v>
      </c>
      <c r="T118" s="501">
        <v>2.3610890553933617E-2</v>
      </c>
      <c r="U118" s="501">
        <v>-1.7442394198108335E-3</v>
      </c>
      <c r="V118" s="501">
        <v>1.0218254680880818</v>
      </c>
    </row>
    <row r="119" spans="1:22" x14ac:dyDescent="0.25">
      <c r="A119" s="488">
        <v>320</v>
      </c>
      <c r="B119" s="488" t="s">
        <v>122</v>
      </c>
      <c r="C119" s="499">
        <v>7191</v>
      </c>
      <c r="D119" s="502">
        <v>38711943.537279598</v>
      </c>
      <c r="E119" s="503">
        <v>37020005.168581091</v>
      </c>
      <c r="F119" s="509">
        <v>1691938.3686985075</v>
      </c>
      <c r="G119" s="510">
        <v>4.5703353119314449E-2</v>
      </c>
      <c r="H119" s="506">
        <v>850384.64555176522</v>
      </c>
      <c r="I119" s="507">
        <v>1382733.807820606</v>
      </c>
      <c r="J119" s="508">
        <v>-532349.16226884082</v>
      </c>
      <c r="K119" s="499">
        <v>-74.029921049762322</v>
      </c>
      <c r="L119" s="499"/>
      <c r="M119" s="511" t="s">
        <v>545</v>
      </c>
      <c r="N119" s="500">
        <v>5443.1331914893617</v>
      </c>
      <c r="O119" s="500">
        <v>4950.4713662586182</v>
      </c>
      <c r="P119" s="500">
        <v>5554.1015899817085</v>
      </c>
      <c r="Q119" s="500">
        <v>107.35641774440272</v>
      </c>
      <c r="R119" s="500">
        <v>110.59518784297171</v>
      </c>
      <c r="S119" s="500">
        <v>111.8615449556775</v>
      </c>
      <c r="T119" s="501">
        <v>-8.8176555509260401E-2</v>
      </c>
      <c r="U119" s="501">
        <v>0.11951958631043413</v>
      </c>
      <c r="V119" s="501">
        <v>1.0208042053644277</v>
      </c>
    </row>
    <row r="120" spans="1:22" x14ac:dyDescent="0.25">
      <c r="A120" s="488">
        <v>322</v>
      </c>
      <c r="B120" s="488" t="s">
        <v>123</v>
      </c>
      <c r="C120" s="499">
        <v>6609</v>
      </c>
      <c r="D120" s="502">
        <v>28059035.062988557</v>
      </c>
      <c r="E120" s="503">
        <v>27752145.316517841</v>
      </c>
      <c r="F120" s="509">
        <v>306889.74647071585</v>
      </c>
      <c r="G120" s="510">
        <v>1.1058235065094506E-2</v>
      </c>
      <c r="H120" s="506">
        <v>1334230.2620859423</v>
      </c>
      <c r="I120" s="507">
        <v>1198739.7370319255</v>
      </c>
      <c r="J120" s="508">
        <v>135490.52505401685</v>
      </c>
      <c r="K120" s="499">
        <v>20.500911643821585</v>
      </c>
      <c r="L120" s="499"/>
      <c r="M120" s="488" t="s">
        <v>123</v>
      </c>
      <c r="N120" s="500">
        <v>3950.1348146466935</v>
      </c>
      <c r="O120" s="500">
        <v>3926.4016926099439</v>
      </c>
      <c r="P120" s="500">
        <v>4265.5281849780868</v>
      </c>
      <c r="Q120" s="500">
        <v>76.562263579966711</v>
      </c>
      <c r="R120" s="500">
        <v>75.562943932295596</v>
      </c>
      <c r="S120" s="500">
        <v>79.492217016774973</v>
      </c>
      <c r="T120" s="501">
        <v>-6.1421162813948271E-3</v>
      </c>
      <c r="U120" s="501">
        <v>8.5721838299157804E-2</v>
      </c>
      <c r="V120" s="501">
        <v>1.0790532085190747</v>
      </c>
    </row>
    <row r="121" spans="1:22" x14ac:dyDescent="0.25">
      <c r="A121" s="488">
        <v>398</v>
      </c>
      <c r="B121" s="488" t="s">
        <v>124</v>
      </c>
      <c r="C121" s="499">
        <v>119984</v>
      </c>
      <c r="D121" s="502">
        <v>439702842.44531393</v>
      </c>
      <c r="E121" s="503">
        <v>423514328.09210962</v>
      </c>
      <c r="F121" s="509">
        <v>16188514.35320431</v>
      </c>
      <c r="G121" s="510">
        <v>3.822424243857811E-2</v>
      </c>
      <c r="H121" s="506">
        <v>13510392.830545874</v>
      </c>
      <c r="I121" s="507">
        <v>20786573.074131854</v>
      </c>
      <c r="J121" s="508">
        <v>-7276180.2435859796</v>
      </c>
      <c r="K121" s="499">
        <v>-60.642921086027968</v>
      </c>
      <c r="L121" s="512"/>
      <c r="M121" s="511" t="s">
        <v>546</v>
      </c>
      <c r="N121" s="500">
        <v>3326.8407834377917</v>
      </c>
      <c r="O121" s="500">
        <v>3431.8986119091037</v>
      </c>
      <c r="P121" s="500">
        <v>3591.8912842547024</v>
      </c>
      <c r="Q121" s="500">
        <v>89.970329377250295</v>
      </c>
      <c r="R121" s="500">
        <v>93.835610735013702</v>
      </c>
      <c r="S121" s="500">
        <v>95.925657615348101</v>
      </c>
      <c r="T121" s="501">
        <v>3.1878586855606406E-2</v>
      </c>
      <c r="U121" s="501">
        <v>4.5971337880476915E-2</v>
      </c>
      <c r="V121" s="501">
        <v>1.0793154260235744</v>
      </c>
    </row>
    <row r="122" spans="1:22" x14ac:dyDescent="0.25">
      <c r="A122" s="488">
        <v>399</v>
      </c>
      <c r="B122" s="488" t="s">
        <v>125</v>
      </c>
      <c r="C122" s="499">
        <v>7996</v>
      </c>
      <c r="D122" s="502">
        <v>30365075.530890677</v>
      </c>
      <c r="E122" s="503">
        <v>29619566.768608611</v>
      </c>
      <c r="F122" s="509">
        <v>745508.76228206605</v>
      </c>
      <c r="G122" s="510">
        <v>2.5169468821271572E-2</v>
      </c>
      <c r="H122" s="506">
        <v>-375042.4107776052</v>
      </c>
      <c r="I122" s="507">
        <v>-158023.15216032587</v>
      </c>
      <c r="J122" s="508">
        <v>-217019.25861727932</v>
      </c>
      <c r="K122" s="499">
        <v>-27.140977816067949</v>
      </c>
      <c r="L122" s="499"/>
      <c r="M122" s="511" t="s">
        <v>547</v>
      </c>
      <c r="N122" s="500">
        <v>3604.2419509754877</v>
      </c>
      <c r="O122" s="500">
        <v>3463.6179888832744</v>
      </c>
      <c r="P122" s="500">
        <v>3923.4461849418899</v>
      </c>
      <c r="Q122" s="500">
        <v>74.162081040520263</v>
      </c>
      <c r="R122" s="500">
        <v>79.080343607882767</v>
      </c>
      <c r="S122" s="500">
        <v>78.196058615462348</v>
      </c>
      <c r="T122" s="501">
        <v>-3.689254860088742E-2</v>
      </c>
      <c r="U122" s="501">
        <v>0.12954642704321784</v>
      </c>
      <c r="V122" s="501">
        <v>1.0878745805865673</v>
      </c>
    </row>
    <row r="123" spans="1:22" x14ac:dyDescent="0.25">
      <c r="A123" s="488">
        <v>400</v>
      </c>
      <c r="B123" s="488" t="s">
        <v>126</v>
      </c>
      <c r="C123" s="499">
        <v>8468</v>
      </c>
      <c r="D123" s="502">
        <v>32400158.891339924</v>
      </c>
      <c r="E123" s="503">
        <v>32618188.325015645</v>
      </c>
      <c r="F123" s="509">
        <v>-218029.43367572129</v>
      </c>
      <c r="G123" s="510">
        <v>-6.6842901114930854E-3</v>
      </c>
      <c r="H123" s="506">
        <v>1094780.8976453673</v>
      </c>
      <c r="I123" s="507">
        <v>777674.82980359008</v>
      </c>
      <c r="J123" s="508">
        <v>317106.06784177723</v>
      </c>
      <c r="K123" s="499">
        <v>37.447575323780967</v>
      </c>
      <c r="L123" s="499"/>
      <c r="M123" s="511" t="s">
        <v>548</v>
      </c>
      <c r="N123" s="500">
        <v>3533.5749858290037</v>
      </c>
      <c r="O123" s="500">
        <v>3619.0757593665053</v>
      </c>
      <c r="P123" s="500">
        <v>3747.193003191112</v>
      </c>
      <c r="Q123" s="500">
        <v>91.875295229097773</v>
      </c>
      <c r="R123" s="500">
        <v>92.778631367450657</v>
      </c>
      <c r="S123" s="500">
        <v>93.724146082023395</v>
      </c>
      <c r="T123" s="501">
        <v>2.3832656077864334E-2</v>
      </c>
      <c r="U123" s="501">
        <v>3.4770426033241986E-2</v>
      </c>
      <c r="V123" s="501">
        <v>1.0594317537164373</v>
      </c>
    </row>
    <row r="124" spans="1:22" x14ac:dyDescent="0.25">
      <c r="A124" s="488">
        <v>402</v>
      </c>
      <c r="B124" s="488" t="s">
        <v>127</v>
      </c>
      <c r="C124" s="499">
        <v>9358</v>
      </c>
      <c r="D124" s="502">
        <v>43599849.285096027</v>
      </c>
      <c r="E124" s="503">
        <v>40303206.524670824</v>
      </c>
      <c r="F124" s="509">
        <v>3296642.7604252025</v>
      </c>
      <c r="G124" s="510">
        <v>8.1796041672446751E-2</v>
      </c>
      <c r="H124" s="506">
        <v>-765750.7235946334</v>
      </c>
      <c r="I124" s="507">
        <v>620211.85087099986</v>
      </c>
      <c r="J124" s="508">
        <v>-1385962.5744656334</v>
      </c>
      <c r="K124" s="499">
        <v>-148.1045708982297</v>
      </c>
      <c r="L124" s="499"/>
      <c r="M124" s="511" t="s">
        <v>549</v>
      </c>
      <c r="N124" s="500">
        <v>4409.9101196836937</v>
      </c>
      <c r="O124" s="500">
        <v>4666.27027027027</v>
      </c>
      <c r="P124" s="500">
        <v>4451.2432432432433</v>
      </c>
      <c r="Q124" s="500">
        <v>76.29835434921992</v>
      </c>
      <c r="R124" s="500">
        <v>77.621621621621628</v>
      </c>
      <c r="S124" s="500">
        <v>79.78378378378379</v>
      </c>
      <c r="T124" s="501">
        <v>5.7439019909685918E-2</v>
      </c>
      <c r="U124" s="501">
        <v>-4.4871356623595426E-2</v>
      </c>
      <c r="V124" s="501">
        <v>1.009990296539613</v>
      </c>
    </row>
    <row r="125" spans="1:22" x14ac:dyDescent="0.25">
      <c r="A125" s="488">
        <v>403</v>
      </c>
      <c r="B125" s="488" t="s">
        <v>128</v>
      </c>
      <c r="C125" s="499">
        <v>2925</v>
      </c>
      <c r="D125" s="502">
        <v>14220135.467437269</v>
      </c>
      <c r="E125" s="503">
        <v>13536030.610914461</v>
      </c>
      <c r="F125" s="509">
        <v>684104.85652280785</v>
      </c>
      <c r="G125" s="510">
        <v>5.053954709375405E-2</v>
      </c>
      <c r="H125" s="506">
        <v>622590.73780885374</v>
      </c>
      <c r="I125" s="507">
        <v>806407.23423596483</v>
      </c>
      <c r="J125" s="508">
        <v>-183816.49642711109</v>
      </c>
      <c r="K125" s="499">
        <v>-62.843246641747385</v>
      </c>
      <c r="L125" s="499"/>
      <c r="M125" s="511" t="s">
        <v>550</v>
      </c>
      <c r="N125" s="500">
        <v>4703.2879384615389</v>
      </c>
      <c r="O125" s="500">
        <v>4777.545327754533</v>
      </c>
      <c r="P125" s="500">
        <v>4761.5062761506279</v>
      </c>
      <c r="Q125" s="500">
        <v>98.119658119658126</v>
      </c>
      <c r="R125" s="500">
        <v>104.95118549511855</v>
      </c>
      <c r="S125" s="500">
        <v>104.95118549511855</v>
      </c>
      <c r="T125" s="501">
        <v>1.6888571744293035E-2</v>
      </c>
      <c r="U125" s="501">
        <v>-3.2850103549239007E-3</v>
      </c>
      <c r="V125" s="501">
        <v>1.0135480822563092</v>
      </c>
    </row>
    <row r="126" spans="1:22" x14ac:dyDescent="0.25">
      <c r="A126" s="488">
        <v>405</v>
      </c>
      <c r="B126" s="488" t="s">
        <v>129</v>
      </c>
      <c r="C126" s="499">
        <v>72662</v>
      </c>
      <c r="D126" s="502">
        <v>277224892.0542866</v>
      </c>
      <c r="E126" s="503">
        <v>282094968.41261524</v>
      </c>
      <c r="F126" s="509">
        <v>-4870076.3583286405</v>
      </c>
      <c r="G126" s="510">
        <v>-1.7263960380907141E-2</v>
      </c>
      <c r="H126" s="506">
        <v>-1307633.1986752984</v>
      </c>
      <c r="I126" s="507">
        <v>-11786156.683850421</v>
      </c>
      <c r="J126" s="508">
        <v>10478523.485175122</v>
      </c>
      <c r="K126" s="499">
        <v>144.20912561139414</v>
      </c>
      <c r="L126" s="512"/>
      <c r="M126" s="488" t="s">
        <v>551</v>
      </c>
      <c r="N126" s="500">
        <v>3696.9426364537171</v>
      </c>
      <c r="O126" s="500">
        <v>3603.1715442006443</v>
      </c>
      <c r="P126" s="500">
        <v>3693.8854169534457</v>
      </c>
      <c r="Q126" s="500">
        <v>118.46632352536402</v>
      </c>
      <c r="R126" s="500">
        <v>104.10759023208435</v>
      </c>
      <c r="S126" s="500">
        <v>107.41128210775541</v>
      </c>
      <c r="T126" s="501">
        <v>-2.8340297640582435E-2</v>
      </c>
      <c r="U126" s="501">
        <v>2.5360260508913157E-2</v>
      </c>
      <c r="V126" s="501">
        <v>0.99630124553726551</v>
      </c>
    </row>
    <row r="127" spans="1:22" x14ac:dyDescent="0.25">
      <c r="A127" s="488">
        <v>407</v>
      </c>
      <c r="B127" s="488" t="s">
        <v>130</v>
      </c>
      <c r="C127" s="499">
        <v>2621</v>
      </c>
      <c r="D127" s="502">
        <v>11081400.073035877</v>
      </c>
      <c r="E127" s="503">
        <v>10940665.339069208</v>
      </c>
      <c r="F127" s="509">
        <v>140734.73396666907</v>
      </c>
      <c r="G127" s="510">
        <v>1.2863452962417574E-2</v>
      </c>
      <c r="H127" s="506">
        <v>192284.82127251051</v>
      </c>
      <c r="I127" s="507">
        <v>290114.13833949721</v>
      </c>
      <c r="J127" s="508">
        <v>-97829.317066986696</v>
      </c>
      <c r="K127" s="499">
        <v>-37.325187740170428</v>
      </c>
      <c r="L127" s="499"/>
      <c r="M127" s="511" t="s">
        <v>552</v>
      </c>
      <c r="N127" s="500">
        <v>3646.6319572682182</v>
      </c>
      <c r="O127" s="500">
        <v>4075.493612078978</v>
      </c>
      <c r="P127" s="500">
        <v>4126.5969802555164</v>
      </c>
      <c r="Q127" s="500">
        <v>106.44792064097673</v>
      </c>
      <c r="R127" s="500">
        <v>118.85404568331397</v>
      </c>
      <c r="S127" s="500">
        <v>123.11265969802555</v>
      </c>
      <c r="T127" s="501">
        <v>0.11757484365052284</v>
      </c>
      <c r="U127" s="501">
        <v>1.3199187742292562E-2</v>
      </c>
      <c r="V127" s="501">
        <v>1.1323259238279295</v>
      </c>
    </row>
    <row r="128" spans="1:22" x14ac:dyDescent="0.25">
      <c r="A128" s="488">
        <v>408</v>
      </c>
      <c r="B128" s="488" t="s">
        <v>131</v>
      </c>
      <c r="C128" s="499">
        <v>14221</v>
      </c>
      <c r="D128" s="502">
        <v>57447121.124084227</v>
      </c>
      <c r="E128" s="503">
        <v>53047204.353060849</v>
      </c>
      <c r="F128" s="509">
        <v>4399916.7710233778</v>
      </c>
      <c r="G128" s="510">
        <v>8.294342415745988E-2</v>
      </c>
      <c r="H128" s="506">
        <v>441994.01981019601</v>
      </c>
      <c r="I128" s="507">
        <v>2486592.2971500023</v>
      </c>
      <c r="J128" s="508">
        <v>-2044598.2773398063</v>
      </c>
      <c r="K128" s="499">
        <v>-143.77317188241378</v>
      </c>
      <c r="L128" s="499"/>
      <c r="M128" s="511" t="s">
        <v>553</v>
      </c>
      <c r="N128" s="500">
        <v>3733.1339469798186</v>
      </c>
      <c r="O128" s="500">
        <v>3927.364864864865</v>
      </c>
      <c r="P128" s="500">
        <v>3822.4943693693695</v>
      </c>
      <c r="Q128" s="500">
        <v>102.52443569369242</v>
      </c>
      <c r="R128" s="500">
        <v>99.521396396396398</v>
      </c>
      <c r="S128" s="500">
        <v>100.36599099099099</v>
      </c>
      <c r="T128" s="501">
        <v>4.9855294582950238E-2</v>
      </c>
      <c r="U128" s="501">
        <v>-2.5832838116544909E-2</v>
      </c>
      <c r="V128" s="501">
        <v>1.0227345527121914</v>
      </c>
    </row>
    <row r="129" spans="1:22" x14ac:dyDescent="0.25">
      <c r="A129" s="488">
        <v>410</v>
      </c>
      <c r="B129" s="488" t="s">
        <v>132</v>
      </c>
      <c r="C129" s="499">
        <v>18823</v>
      </c>
      <c r="D129" s="502">
        <v>65922022.482761919</v>
      </c>
      <c r="E129" s="503">
        <v>61508668.479763053</v>
      </c>
      <c r="F129" s="509">
        <v>4413354.0029988661</v>
      </c>
      <c r="G129" s="510">
        <v>7.1751740235620642E-2</v>
      </c>
      <c r="H129" s="506">
        <v>-1203641.066939669</v>
      </c>
      <c r="I129" s="507">
        <v>469417.36550106306</v>
      </c>
      <c r="J129" s="508">
        <v>-1673058.4324407321</v>
      </c>
      <c r="K129" s="499">
        <v>-88.883729078294223</v>
      </c>
      <c r="L129" s="499"/>
      <c r="M129" s="511" t="s">
        <v>554</v>
      </c>
      <c r="N129" s="500">
        <v>3184.4794087021196</v>
      </c>
      <c r="O129" s="500">
        <v>3334.2024050228797</v>
      </c>
      <c r="P129" s="500">
        <v>3387.9961689901033</v>
      </c>
      <c r="Q129" s="500">
        <v>91.855708441799919</v>
      </c>
      <c r="R129" s="500">
        <v>93.753325529424288</v>
      </c>
      <c r="S129" s="500">
        <v>95.722038948600613</v>
      </c>
      <c r="T129" s="501">
        <v>4.6277504585842566E-2</v>
      </c>
      <c r="U129" s="501">
        <v>1.6266977105161118E-2</v>
      </c>
      <c r="V129" s="501">
        <v>1.0632972767985853</v>
      </c>
    </row>
    <row r="130" spans="1:22" x14ac:dyDescent="0.25">
      <c r="A130" s="488">
        <v>416</v>
      </c>
      <c r="B130" s="488" t="s">
        <v>133</v>
      </c>
      <c r="C130" s="499">
        <v>2964</v>
      </c>
      <c r="D130" s="502">
        <v>11760276.812780395</v>
      </c>
      <c r="E130" s="503">
        <v>11572382.679116804</v>
      </c>
      <c r="F130" s="509">
        <v>187894.133663591</v>
      </c>
      <c r="G130" s="510">
        <v>1.6236425883380045E-2</v>
      </c>
      <c r="H130" s="506">
        <v>-324747.00977366214</v>
      </c>
      <c r="I130" s="507">
        <v>-310534.12064650608</v>
      </c>
      <c r="J130" s="508">
        <v>-14212.889127156057</v>
      </c>
      <c r="K130" s="499">
        <v>-4.7951717702955658</v>
      </c>
      <c r="L130" s="499"/>
      <c r="M130" s="511" t="s">
        <v>555</v>
      </c>
      <c r="N130" s="500">
        <v>3794.3180499325235</v>
      </c>
      <c r="O130" s="500">
        <v>3768.9406924922864</v>
      </c>
      <c r="P130" s="500">
        <v>3954.4052108330475</v>
      </c>
      <c r="Q130" s="500">
        <v>117.0715249662618</v>
      </c>
      <c r="R130" s="500">
        <v>109.35893040795338</v>
      </c>
      <c r="S130" s="500">
        <v>108.67329448063079</v>
      </c>
      <c r="T130" s="501">
        <v>-8.4598967617286469E-3</v>
      </c>
      <c r="U130" s="501">
        <v>4.7644303014231504E-2</v>
      </c>
      <c r="V130" s="501">
        <v>1.038781340367718</v>
      </c>
    </row>
    <row r="131" spans="1:22" x14ac:dyDescent="0.25">
      <c r="A131" s="488">
        <v>418</v>
      </c>
      <c r="B131" s="488" t="s">
        <v>134</v>
      </c>
      <c r="C131" s="499">
        <v>23828</v>
      </c>
      <c r="D131" s="502">
        <v>69892142.337671503</v>
      </c>
      <c r="E131" s="503">
        <v>66989439.718340069</v>
      </c>
      <c r="F131" s="509">
        <v>2902702.6193314344</v>
      </c>
      <c r="G131" s="510">
        <v>4.3330749317145659E-2</v>
      </c>
      <c r="H131" s="506">
        <v>882473.44264661067</v>
      </c>
      <c r="I131" s="507">
        <v>2255419.6925806054</v>
      </c>
      <c r="J131" s="508">
        <v>-1372946.2499339948</v>
      </c>
      <c r="K131" s="499">
        <v>-57.619030129847019</v>
      </c>
      <c r="L131" s="499"/>
      <c r="M131" s="511" t="s">
        <v>556</v>
      </c>
      <c r="N131" s="500">
        <v>2832.0806727379554</v>
      </c>
      <c r="O131" s="500">
        <v>2743.6162728138061</v>
      </c>
      <c r="P131" s="500">
        <v>2784.2155361503123</v>
      </c>
      <c r="Q131" s="500">
        <v>76.926305187174748</v>
      </c>
      <c r="R131" s="500">
        <v>78.011836278607788</v>
      </c>
      <c r="S131" s="500">
        <v>81.157141083474741</v>
      </c>
      <c r="T131" s="501">
        <v>-3.0037352779070936E-2</v>
      </c>
      <c r="U131" s="501">
        <v>1.5503307470042138E-2</v>
      </c>
      <c r="V131" s="501">
        <v>0.98500027637525112</v>
      </c>
    </row>
    <row r="132" spans="1:22" x14ac:dyDescent="0.25">
      <c r="A132" s="488">
        <v>420</v>
      </c>
      <c r="B132" s="488" t="s">
        <v>135</v>
      </c>
      <c r="C132" s="499">
        <v>9402</v>
      </c>
      <c r="D132" s="502">
        <v>43145304.854106449</v>
      </c>
      <c r="E132" s="503">
        <v>41582959.290258244</v>
      </c>
      <c r="F132" s="509">
        <v>1562345.5638482049</v>
      </c>
      <c r="G132" s="510">
        <v>3.7571774364173742E-2</v>
      </c>
      <c r="H132" s="506">
        <v>1143544.3510032834</v>
      </c>
      <c r="I132" s="507">
        <v>2139471.4363359436</v>
      </c>
      <c r="J132" s="508">
        <v>-995927.08533266024</v>
      </c>
      <c r="K132" s="499">
        <v>-105.92715223704108</v>
      </c>
      <c r="L132" s="499"/>
      <c r="M132" s="511" t="s">
        <v>557</v>
      </c>
      <c r="N132" s="500">
        <v>4299.2338555626457</v>
      </c>
      <c r="O132" s="500">
        <v>4474.6201099256386</v>
      </c>
      <c r="P132" s="500">
        <v>4542.0842763228793</v>
      </c>
      <c r="Q132" s="500">
        <v>66.47521803871517</v>
      </c>
      <c r="R132" s="500">
        <v>70.805043646944711</v>
      </c>
      <c r="S132" s="500">
        <v>75.978014872292277</v>
      </c>
      <c r="T132" s="501">
        <v>4.1165381600421602E-2</v>
      </c>
      <c r="U132" s="501">
        <v>1.5980273608838802E-2</v>
      </c>
      <c r="V132" s="501">
        <v>1.0578034892704473</v>
      </c>
    </row>
    <row r="133" spans="1:22" x14ac:dyDescent="0.25">
      <c r="A133" s="488">
        <v>421</v>
      </c>
      <c r="B133" s="488" t="s">
        <v>136</v>
      </c>
      <c r="C133" s="499">
        <v>722</v>
      </c>
      <c r="D133" s="502">
        <v>3095994.4685514919</v>
      </c>
      <c r="E133" s="503">
        <v>3991226.1049615592</v>
      </c>
      <c r="F133" s="509">
        <v>-895231.63641006732</v>
      </c>
      <c r="G133" s="510">
        <v>-0.2242999050585458</v>
      </c>
      <c r="H133" s="506">
        <v>210444.82792210605</v>
      </c>
      <c r="I133" s="507">
        <v>-373762.30998579517</v>
      </c>
      <c r="J133" s="508">
        <v>584207.1379079012</v>
      </c>
      <c r="K133" s="499">
        <v>809.15116053725933</v>
      </c>
      <c r="L133" s="499"/>
      <c r="M133" s="511" t="s">
        <v>558</v>
      </c>
      <c r="N133" s="500">
        <v>4548.2894044321329</v>
      </c>
      <c r="O133" s="500">
        <v>3898.4700973574409</v>
      </c>
      <c r="P133" s="500">
        <v>4040.3337969401946</v>
      </c>
      <c r="Q133" s="500">
        <v>196.67590027700831</v>
      </c>
      <c r="R133" s="500">
        <v>219.74965229485397</v>
      </c>
      <c r="S133" s="500">
        <v>304.58970792767735</v>
      </c>
      <c r="T133" s="501">
        <v>-0.132086435792235</v>
      </c>
      <c r="U133" s="501">
        <v>5.5048969942586901E-2</v>
      </c>
      <c r="V133" s="501">
        <v>0.9156913119166018</v>
      </c>
    </row>
    <row r="134" spans="1:22" x14ac:dyDescent="0.25">
      <c r="A134" s="488">
        <v>422</v>
      </c>
      <c r="B134" s="488" t="s">
        <v>137</v>
      </c>
      <c r="C134" s="499">
        <v>10719</v>
      </c>
      <c r="D134" s="502">
        <v>54335137.391176403</v>
      </c>
      <c r="E134" s="503">
        <v>54846489.446586996</v>
      </c>
      <c r="F134" s="509">
        <v>-511352.05541059375</v>
      </c>
      <c r="G134" s="510">
        <v>-9.3233324606596911E-3</v>
      </c>
      <c r="H134" s="506">
        <v>2035914.6490245794</v>
      </c>
      <c r="I134" s="507">
        <v>469114.36466480017</v>
      </c>
      <c r="J134" s="508">
        <v>1566800.2843597792</v>
      </c>
      <c r="K134" s="499">
        <v>146.17037824048691</v>
      </c>
      <c r="L134" s="499"/>
      <c r="M134" s="511" t="s">
        <v>559</v>
      </c>
      <c r="N134" s="500">
        <v>4768.6100121279969</v>
      </c>
      <c r="O134" s="500">
        <v>4933.9971550497867</v>
      </c>
      <c r="P134" s="500">
        <v>4987.3873873873872</v>
      </c>
      <c r="Q134" s="500">
        <v>94.598376714245731</v>
      </c>
      <c r="R134" s="500">
        <v>101.75438596491227</v>
      </c>
      <c r="S134" s="500">
        <v>108.29777145566619</v>
      </c>
      <c r="T134" s="501">
        <v>3.5479284122046817E-2</v>
      </c>
      <c r="U134" s="501">
        <v>1.1901623291024732E-2</v>
      </c>
      <c r="V134" s="501">
        <v>1.0478031684873275</v>
      </c>
    </row>
    <row r="135" spans="1:22" x14ac:dyDescent="0.25">
      <c r="A135" s="488">
        <v>423</v>
      </c>
      <c r="B135" s="488" t="s">
        <v>138</v>
      </c>
      <c r="C135" s="499">
        <v>20146</v>
      </c>
      <c r="D135" s="502">
        <v>64710178.467590339</v>
      </c>
      <c r="E135" s="503">
        <v>63240525.075986885</v>
      </c>
      <c r="F135" s="509">
        <v>1469653.3916034549</v>
      </c>
      <c r="G135" s="510">
        <v>2.3239107990289259E-2</v>
      </c>
      <c r="H135" s="506">
        <v>682033.04186193272</v>
      </c>
      <c r="I135" s="507">
        <v>-1379208.4480761131</v>
      </c>
      <c r="J135" s="508">
        <v>2061241.4899380459</v>
      </c>
      <c r="K135" s="499">
        <v>102.31517372868291</v>
      </c>
      <c r="L135" s="499"/>
      <c r="M135" s="511" t="s">
        <v>560</v>
      </c>
      <c r="N135" s="500">
        <v>2894.8935446242431</v>
      </c>
      <c r="O135" s="500">
        <v>3007.783634661806</v>
      </c>
      <c r="P135" s="500">
        <v>3111.7789053647962</v>
      </c>
      <c r="Q135" s="500">
        <v>73.811178397696807</v>
      </c>
      <c r="R135" s="500">
        <v>73.846002266121488</v>
      </c>
      <c r="S135" s="500">
        <v>75.274644071136507</v>
      </c>
      <c r="T135" s="501">
        <v>3.8038445868418203E-2</v>
      </c>
      <c r="U135" s="501">
        <v>3.4210442177958322E-2</v>
      </c>
      <c r="V135" s="501">
        <v>1.0735502000992974</v>
      </c>
    </row>
    <row r="136" spans="1:22" x14ac:dyDescent="0.25">
      <c r="A136" s="488">
        <v>425</v>
      </c>
      <c r="B136" s="488" t="s">
        <v>139</v>
      </c>
      <c r="C136" s="499">
        <v>10238</v>
      </c>
      <c r="D136" s="502">
        <v>30543462.739927363</v>
      </c>
      <c r="E136" s="503">
        <v>26314514.800374731</v>
      </c>
      <c r="F136" s="509">
        <v>4228947.9395526312</v>
      </c>
      <c r="G136" s="510">
        <v>0.16070780600113549</v>
      </c>
      <c r="H136" s="506">
        <v>-1776669.9584317359</v>
      </c>
      <c r="I136" s="507">
        <v>590264.7657641148</v>
      </c>
      <c r="J136" s="508">
        <v>-2366934.7241958505</v>
      </c>
      <c r="K136" s="499">
        <v>-231.19112367609401</v>
      </c>
      <c r="L136" s="499"/>
      <c r="M136" s="511" t="s">
        <v>561</v>
      </c>
      <c r="N136" s="500">
        <v>2745.2015198280915</v>
      </c>
      <c r="O136" s="500">
        <v>2852.0078354554357</v>
      </c>
      <c r="P136" s="500">
        <v>2919.4906953966697</v>
      </c>
      <c r="Q136" s="500">
        <v>64.954092596210202</v>
      </c>
      <c r="R136" s="500">
        <v>69.441723800195888</v>
      </c>
      <c r="S136" s="500">
        <v>70.617042115572971</v>
      </c>
      <c r="T136" s="501">
        <v>3.9604193568240742E-2</v>
      </c>
      <c r="U136" s="501">
        <v>2.3501408072951424E-2</v>
      </c>
      <c r="V136" s="501">
        <v>1.0640363559556396</v>
      </c>
    </row>
    <row r="137" spans="1:22" x14ac:dyDescent="0.25">
      <c r="A137" s="488">
        <v>426</v>
      </c>
      <c r="B137" s="488" t="s">
        <v>140</v>
      </c>
      <c r="C137" s="499">
        <v>11994</v>
      </c>
      <c r="D137" s="502">
        <v>45012378.454174422</v>
      </c>
      <c r="E137" s="503">
        <v>44201651.283302158</v>
      </c>
      <c r="F137" s="509">
        <v>810727.17087226361</v>
      </c>
      <c r="G137" s="510">
        <v>1.8341558456177586E-2</v>
      </c>
      <c r="H137" s="506">
        <v>-200184.33034729151</v>
      </c>
      <c r="I137" s="507">
        <v>326224.79813893244</v>
      </c>
      <c r="J137" s="508">
        <v>-526409.12848622398</v>
      </c>
      <c r="K137" s="499">
        <v>-43.889372059881943</v>
      </c>
      <c r="L137" s="499"/>
      <c r="M137" s="511" t="s">
        <v>562</v>
      </c>
      <c r="N137" s="500">
        <v>3564.3812798065696</v>
      </c>
      <c r="O137" s="500">
        <v>3580.4324234076298</v>
      </c>
      <c r="P137" s="500">
        <v>3630.5200768010686</v>
      </c>
      <c r="Q137" s="500">
        <v>80.123395030848755</v>
      </c>
      <c r="R137" s="500">
        <v>85.983804992069452</v>
      </c>
      <c r="S137" s="500">
        <v>94.331747224309211</v>
      </c>
      <c r="T137" s="501">
        <v>6.0122171645338174E-3</v>
      </c>
      <c r="U137" s="501">
        <v>1.5938069216757889E-2</v>
      </c>
      <c r="V137" s="501">
        <v>1.0220461095146061</v>
      </c>
    </row>
    <row r="138" spans="1:22" x14ac:dyDescent="0.25">
      <c r="A138" s="488">
        <v>430</v>
      </c>
      <c r="B138" s="488" t="s">
        <v>141</v>
      </c>
      <c r="C138" s="499">
        <v>15770</v>
      </c>
      <c r="D138" s="502">
        <v>69904360.589861482</v>
      </c>
      <c r="E138" s="503">
        <v>64667238.661586165</v>
      </c>
      <c r="F138" s="509">
        <v>5237121.928275317</v>
      </c>
      <c r="G138" s="510">
        <v>8.0985705229845981E-2</v>
      </c>
      <c r="H138" s="506">
        <v>940080.21199927235</v>
      </c>
      <c r="I138" s="507">
        <v>3081869.4969882076</v>
      </c>
      <c r="J138" s="508">
        <v>-2141789.2849889351</v>
      </c>
      <c r="K138" s="499">
        <v>-135.81415884520831</v>
      </c>
      <c r="L138" s="499"/>
      <c r="M138" s="488" t="s">
        <v>563</v>
      </c>
      <c r="N138" s="500">
        <v>4010.4631274571975</v>
      </c>
      <c r="O138" s="500">
        <v>4143.3597748208804</v>
      </c>
      <c r="P138" s="500">
        <v>4494.9462640736947</v>
      </c>
      <c r="Q138" s="500">
        <v>75.840202916930878</v>
      </c>
      <c r="R138" s="500">
        <v>77.213408393039913</v>
      </c>
      <c r="S138" s="500">
        <v>78.172978505629473</v>
      </c>
      <c r="T138" s="501">
        <v>3.2858513425017444E-2</v>
      </c>
      <c r="U138" s="501">
        <v>8.3530374681702435E-2</v>
      </c>
      <c r="V138" s="501">
        <v>1.1191335720445952</v>
      </c>
    </row>
    <row r="139" spans="1:22" x14ac:dyDescent="0.25">
      <c r="A139" s="488">
        <v>433</v>
      </c>
      <c r="B139" s="488" t="s">
        <v>142</v>
      </c>
      <c r="C139" s="499">
        <v>7853</v>
      </c>
      <c r="D139" s="502">
        <v>28099638.309220582</v>
      </c>
      <c r="E139" s="503">
        <v>26609106.818600107</v>
      </c>
      <c r="F139" s="509">
        <v>1490531.4906204753</v>
      </c>
      <c r="G139" s="510">
        <v>5.6015840771422458E-2</v>
      </c>
      <c r="H139" s="506">
        <v>925598.68032818905</v>
      </c>
      <c r="I139" s="507">
        <v>1165652.373786248</v>
      </c>
      <c r="J139" s="508">
        <v>-240053.69345805899</v>
      </c>
      <c r="K139" s="499">
        <v>-30.568406145174965</v>
      </c>
      <c r="L139" s="499"/>
      <c r="M139" s="511" t="s">
        <v>564</v>
      </c>
      <c r="N139" s="500">
        <v>3241.9702152043806</v>
      </c>
      <c r="O139" s="500">
        <v>3375.8664955070603</v>
      </c>
      <c r="P139" s="500">
        <v>3587.0346598202823</v>
      </c>
      <c r="Q139" s="500">
        <v>58.06698077167961</v>
      </c>
      <c r="R139" s="500">
        <v>63.543003851091143</v>
      </c>
      <c r="S139" s="500">
        <v>66.238767650834404</v>
      </c>
      <c r="T139" s="501">
        <v>4.2233555292054525E-2</v>
      </c>
      <c r="U139" s="501">
        <v>6.2180420259022817E-2</v>
      </c>
      <c r="V139" s="501">
        <v>1.10704007576817</v>
      </c>
    </row>
    <row r="140" spans="1:22" x14ac:dyDescent="0.25">
      <c r="A140" s="488">
        <v>434</v>
      </c>
      <c r="B140" s="488" t="s">
        <v>143</v>
      </c>
      <c r="C140" s="499">
        <v>14745</v>
      </c>
      <c r="D140" s="502">
        <v>57197141.028732643</v>
      </c>
      <c r="E140" s="503">
        <v>57539601.175308712</v>
      </c>
      <c r="F140" s="509">
        <v>-342460.1465760693</v>
      </c>
      <c r="G140" s="510">
        <v>-5.9517295841637697E-3</v>
      </c>
      <c r="H140" s="506">
        <v>2752029.3800959741</v>
      </c>
      <c r="I140" s="507">
        <v>1063888.6860271522</v>
      </c>
      <c r="J140" s="508">
        <v>1688140.6940688218</v>
      </c>
      <c r="K140" s="499">
        <v>114.48902638649182</v>
      </c>
      <c r="L140" s="499"/>
      <c r="M140" s="511" t="s">
        <v>565</v>
      </c>
      <c r="N140" s="500">
        <v>3637.2871495422173</v>
      </c>
      <c r="O140" s="500">
        <v>3530.1147227533461</v>
      </c>
      <c r="P140" s="500">
        <v>3826.8915596831466</v>
      </c>
      <c r="Q140" s="500">
        <v>152.25500169548999</v>
      </c>
      <c r="R140" s="500">
        <v>155.6268779022125</v>
      </c>
      <c r="S140" s="500">
        <v>165.59683146681235</v>
      </c>
      <c r="T140" s="501">
        <v>-2.7391317061415066E-2</v>
      </c>
      <c r="U140" s="501">
        <v>8.3225256605031994E-2</v>
      </c>
      <c r="V140" s="501">
        <v>1.0535542901524311</v>
      </c>
    </row>
    <row r="141" spans="1:22" x14ac:dyDescent="0.25">
      <c r="A141" s="488">
        <v>435</v>
      </c>
      <c r="B141" s="488" t="s">
        <v>144</v>
      </c>
      <c r="C141" s="499">
        <v>699</v>
      </c>
      <c r="D141" s="502">
        <v>3356623.6604126841</v>
      </c>
      <c r="E141" s="503">
        <v>3179655.1829233766</v>
      </c>
      <c r="F141" s="509">
        <v>176968.47748930752</v>
      </c>
      <c r="G141" s="510">
        <v>5.5656499622893894E-2</v>
      </c>
      <c r="H141" s="506">
        <v>181017.85611917317</v>
      </c>
      <c r="I141" s="507">
        <v>218169.82253381159</v>
      </c>
      <c r="J141" s="508">
        <v>-37151.966414638417</v>
      </c>
      <c r="K141" s="499">
        <v>-53.150166544547091</v>
      </c>
      <c r="L141" s="499"/>
      <c r="M141" s="511" t="s">
        <v>566</v>
      </c>
      <c r="N141" s="500">
        <v>4189.3272818311871</v>
      </c>
      <c r="O141" s="500">
        <v>4669.9857752489334</v>
      </c>
      <c r="P141" s="500">
        <v>4533.4281650071125</v>
      </c>
      <c r="Q141" s="500">
        <v>88.698140200286119</v>
      </c>
      <c r="R141" s="500">
        <v>89.615931721194883</v>
      </c>
      <c r="S141" s="500">
        <v>95.305832147937409</v>
      </c>
      <c r="T141" s="501">
        <v>0.11256975764065769</v>
      </c>
      <c r="U141" s="501">
        <v>-2.7495517035265982E-2</v>
      </c>
      <c r="V141" s="501">
        <v>1.0819790769165274</v>
      </c>
    </row>
    <row r="142" spans="1:22" x14ac:dyDescent="0.25">
      <c r="A142" s="488">
        <v>436</v>
      </c>
      <c r="B142" s="488" t="s">
        <v>145</v>
      </c>
      <c r="C142" s="499">
        <v>2036</v>
      </c>
      <c r="D142" s="502">
        <v>6429615.4180347631</v>
      </c>
      <c r="E142" s="503">
        <v>6398368.7822600286</v>
      </c>
      <c r="F142" s="509">
        <v>31246.63577473443</v>
      </c>
      <c r="G142" s="510">
        <v>4.883531543440906E-3</v>
      </c>
      <c r="H142" s="506">
        <v>244748.79053621643</v>
      </c>
      <c r="I142" s="507">
        <v>150343.34385725635</v>
      </c>
      <c r="J142" s="508">
        <v>94405.446678960085</v>
      </c>
      <c r="K142" s="499">
        <v>46.368097582986287</v>
      </c>
      <c r="L142" s="499"/>
      <c r="M142" s="511" t="s">
        <v>567</v>
      </c>
      <c r="N142" s="500">
        <v>2870.3354027504911</v>
      </c>
      <c r="O142" s="500">
        <v>3165.5104063429139</v>
      </c>
      <c r="P142" s="500">
        <v>3047.5718533201189</v>
      </c>
      <c r="Q142" s="500">
        <v>70.235756385068768</v>
      </c>
      <c r="R142" s="500">
        <v>68.880079286422202</v>
      </c>
      <c r="S142" s="500">
        <v>69.871159563924678</v>
      </c>
      <c r="T142" s="501">
        <v>9.9919134954771893E-2</v>
      </c>
      <c r="U142" s="501">
        <v>-3.6157499616975675E-2</v>
      </c>
      <c r="V142" s="501">
        <v>1.0601488092539406</v>
      </c>
    </row>
    <row r="143" spans="1:22" x14ac:dyDescent="0.25">
      <c r="A143" s="488">
        <v>440</v>
      </c>
      <c r="B143" s="488" t="s">
        <v>146</v>
      </c>
      <c r="C143" s="499">
        <v>5534</v>
      </c>
      <c r="D143" s="502">
        <v>18292512.181361973</v>
      </c>
      <c r="E143" s="503">
        <v>16755927.124166824</v>
      </c>
      <c r="F143" s="509">
        <v>1536585.0571951494</v>
      </c>
      <c r="G143" s="510">
        <v>9.1703971126668102E-2</v>
      </c>
      <c r="H143" s="506">
        <v>-1442256.3873326301</v>
      </c>
      <c r="I143" s="507">
        <v>-928259.39989953476</v>
      </c>
      <c r="J143" s="508">
        <v>-513996.98743309535</v>
      </c>
      <c r="K143" s="499">
        <v>-92.879831484115527</v>
      </c>
      <c r="L143" s="499"/>
      <c r="M143" s="511" t="s">
        <v>568</v>
      </c>
      <c r="N143" s="500">
        <v>2911.1278641127574</v>
      </c>
      <c r="O143" s="500">
        <v>3098.6491290437257</v>
      </c>
      <c r="P143" s="500">
        <v>3152.8617134731603</v>
      </c>
      <c r="Q143" s="500">
        <v>63.064691001084206</v>
      </c>
      <c r="R143" s="500">
        <v>69.498755776750798</v>
      </c>
      <c r="S143" s="500">
        <v>71.987202275151091</v>
      </c>
      <c r="T143" s="501">
        <v>6.5212768209357286E-2</v>
      </c>
      <c r="U143" s="501">
        <v>1.7897217235188334E-2</v>
      </c>
      <c r="V143" s="501">
        <v>1.0842771125236965</v>
      </c>
    </row>
    <row r="144" spans="1:22" x14ac:dyDescent="0.25">
      <c r="A144" s="488">
        <v>441</v>
      </c>
      <c r="B144" s="488" t="s">
        <v>147</v>
      </c>
      <c r="C144" s="499">
        <v>4543</v>
      </c>
      <c r="D144" s="502">
        <v>22622681.417131651</v>
      </c>
      <c r="E144" s="503">
        <v>22030900.035309441</v>
      </c>
      <c r="F144" s="509">
        <v>591781.38182220981</v>
      </c>
      <c r="G144" s="510">
        <v>2.6861425582874413E-2</v>
      </c>
      <c r="H144" s="506">
        <v>-697332.71486114571</v>
      </c>
      <c r="I144" s="507">
        <v>-278201.14604651387</v>
      </c>
      <c r="J144" s="508">
        <v>-419131.56881463184</v>
      </c>
      <c r="K144" s="499">
        <v>-92.258764872250026</v>
      </c>
      <c r="L144" s="499"/>
      <c r="M144" s="511" t="s">
        <v>569</v>
      </c>
      <c r="N144" s="500">
        <v>4694.6809289016073</v>
      </c>
      <c r="O144" s="500">
        <v>4723.1903485254688</v>
      </c>
      <c r="P144" s="500">
        <v>5065.9070598748885</v>
      </c>
      <c r="Q144" s="500">
        <v>128.10917895663658</v>
      </c>
      <c r="R144" s="500">
        <v>120.8668453976765</v>
      </c>
      <c r="S144" s="500">
        <v>122.65415549597856</v>
      </c>
      <c r="T144" s="501">
        <v>4.4097059148913154E-3</v>
      </c>
      <c r="U144" s="501">
        <v>7.1118900470436452E-2</v>
      </c>
      <c r="V144" s="501">
        <v>1.0758422198213928</v>
      </c>
    </row>
    <row r="145" spans="1:22" x14ac:dyDescent="0.25">
      <c r="A145" s="488">
        <v>444</v>
      </c>
      <c r="B145" s="488" t="s">
        <v>148</v>
      </c>
      <c r="C145" s="499">
        <v>45886</v>
      </c>
      <c r="D145" s="502">
        <v>174334015.231796</v>
      </c>
      <c r="E145" s="503">
        <v>169220765.86401105</v>
      </c>
      <c r="F145" s="509">
        <v>5113249.3677849472</v>
      </c>
      <c r="G145" s="510">
        <v>3.0216441473229411E-2</v>
      </c>
      <c r="H145" s="506">
        <v>1171327.8780792272</v>
      </c>
      <c r="I145" s="507">
        <v>1543157.2270807899</v>
      </c>
      <c r="J145" s="508">
        <v>-371829.34900156269</v>
      </c>
      <c r="K145" s="499">
        <v>-8.1033288803025467</v>
      </c>
      <c r="L145" s="499"/>
      <c r="M145" s="488" t="s">
        <v>570</v>
      </c>
      <c r="N145" s="500">
        <v>3516.8230699995638</v>
      </c>
      <c r="O145" s="500">
        <v>3569.8880313077507</v>
      </c>
      <c r="P145" s="500">
        <v>3746.5376671377326</v>
      </c>
      <c r="Q145" s="500">
        <v>67.079283441572599</v>
      </c>
      <c r="R145" s="500">
        <v>66.507229046635501</v>
      </c>
      <c r="S145" s="500">
        <v>69.85541906728993</v>
      </c>
      <c r="T145" s="501">
        <v>1.4646857457722984E-2</v>
      </c>
      <c r="U145" s="501">
        <v>4.9498971636294131E-2</v>
      </c>
      <c r="V145" s="501">
        <v>1.0648708334758776</v>
      </c>
    </row>
    <row r="146" spans="1:22" x14ac:dyDescent="0.25">
      <c r="A146" s="488">
        <v>445</v>
      </c>
      <c r="B146" s="488" t="s">
        <v>149</v>
      </c>
      <c r="C146" s="499">
        <v>15105</v>
      </c>
      <c r="D146" s="502">
        <v>64349762.345123112</v>
      </c>
      <c r="E146" s="503">
        <v>61694234.041813433</v>
      </c>
      <c r="F146" s="509">
        <v>2655528.303309679</v>
      </c>
      <c r="G146" s="510">
        <v>4.3043379086445704E-2</v>
      </c>
      <c r="H146" s="506">
        <v>-3595387.0761203538</v>
      </c>
      <c r="I146" s="507">
        <v>-3638510.8923792094</v>
      </c>
      <c r="J146" s="508">
        <v>43123.81625885563</v>
      </c>
      <c r="K146" s="499">
        <v>2.8549365282261259</v>
      </c>
      <c r="L146" s="499"/>
      <c r="M146" s="488" t="s">
        <v>149</v>
      </c>
      <c r="N146" s="500">
        <v>3956.8175802714331</v>
      </c>
      <c r="O146" s="500">
        <v>4039.7719740156435</v>
      </c>
      <c r="P146" s="500">
        <v>4185.2711122895398</v>
      </c>
      <c r="Q146" s="500">
        <v>88.513737173121484</v>
      </c>
      <c r="R146" s="500">
        <v>89.553228158557602</v>
      </c>
      <c r="S146" s="500">
        <v>92.204693092933852</v>
      </c>
      <c r="T146" s="501">
        <v>2.0763165767768488E-2</v>
      </c>
      <c r="U146" s="501">
        <v>3.5877678786419454E-2</v>
      </c>
      <c r="V146" s="501">
        <v>1.0573857787461931</v>
      </c>
    </row>
    <row r="147" spans="1:22" x14ac:dyDescent="0.25">
      <c r="A147" s="488">
        <v>475</v>
      </c>
      <c r="B147" s="488" t="s">
        <v>150</v>
      </c>
      <c r="C147" s="499">
        <v>5451</v>
      </c>
      <c r="D147" s="502">
        <v>24904037.554185681</v>
      </c>
      <c r="E147" s="503">
        <v>23605884.331959262</v>
      </c>
      <c r="F147" s="509">
        <v>1298153.2222264186</v>
      </c>
      <c r="G147" s="510">
        <v>5.4992780781734571E-2</v>
      </c>
      <c r="H147" s="506">
        <v>-1075341.3521216339</v>
      </c>
      <c r="I147" s="507">
        <v>-796729.29321276769</v>
      </c>
      <c r="J147" s="508">
        <v>-278612.05890886625</v>
      </c>
      <c r="K147" s="499">
        <v>-51.112100331841177</v>
      </c>
      <c r="L147" s="499"/>
      <c r="M147" s="511" t="s">
        <v>571</v>
      </c>
      <c r="N147" s="500">
        <v>3905.7432966428178</v>
      </c>
      <c r="O147" s="500">
        <v>4271.4181553044109</v>
      </c>
      <c r="P147" s="500">
        <v>4502.0051039008385</v>
      </c>
      <c r="Q147" s="500">
        <v>74.848651623555313</v>
      </c>
      <c r="R147" s="500">
        <v>76.37623040466643</v>
      </c>
      <c r="S147" s="500">
        <v>78.199052132701425</v>
      </c>
      <c r="T147" s="501">
        <v>9.2248198814407045E-2</v>
      </c>
      <c r="U147" s="501">
        <v>5.34546369277209E-2</v>
      </c>
      <c r="V147" s="501">
        <v>1.1506339297169885</v>
      </c>
    </row>
    <row r="148" spans="1:22" x14ac:dyDescent="0.25">
      <c r="A148" s="488">
        <v>480</v>
      </c>
      <c r="B148" s="488" t="s">
        <v>151</v>
      </c>
      <c r="C148" s="499">
        <v>1999</v>
      </c>
      <c r="D148" s="502">
        <v>7587062.6376414206</v>
      </c>
      <c r="E148" s="503">
        <v>6953544.3796838894</v>
      </c>
      <c r="F148" s="509">
        <v>633518.25795753114</v>
      </c>
      <c r="G148" s="510">
        <v>9.110724306419557E-2</v>
      </c>
      <c r="H148" s="506">
        <v>257660.50735958465</v>
      </c>
      <c r="I148" s="507">
        <v>664308.05068874499</v>
      </c>
      <c r="J148" s="508">
        <v>-406647.54332916031</v>
      </c>
      <c r="K148" s="499">
        <v>-203.42548440678354</v>
      </c>
      <c r="L148" s="499"/>
      <c r="M148" s="511" t="s">
        <v>572</v>
      </c>
      <c r="N148" s="500">
        <v>3261.4734067033519</v>
      </c>
      <c r="O148" s="500">
        <v>3590.0402414486921</v>
      </c>
      <c r="P148" s="500">
        <v>3758.5513078470826</v>
      </c>
      <c r="Q148" s="500">
        <v>73.536768384192101</v>
      </c>
      <c r="R148" s="500">
        <v>76.961770623742453</v>
      </c>
      <c r="S148" s="500">
        <v>78.470824949698184</v>
      </c>
      <c r="T148" s="501">
        <v>9.9547473487446192E-2</v>
      </c>
      <c r="U148" s="501">
        <v>4.6364883401920576E-2</v>
      </c>
      <c r="V148" s="501">
        <v>1.1505278638905678</v>
      </c>
    </row>
    <row r="149" spans="1:22" x14ac:dyDescent="0.25">
      <c r="A149" s="488">
        <v>481</v>
      </c>
      <c r="B149" s="488" t="s">
        <v>152</v>
      </c>
      <c r="C149" s="499">
        <v>9543</v>
      </c>
      <c r="D149" s="502">
        <v>29158461.871864155</v>
      </c>
      <c r="E149" s="503">
        <v>28342076.222482149</v>
      </c>
      <c r="F149" s="509">
        <v>816385.64938200638</v>
      </c>
      <c r="G149" s="510">
        <v>2.8804722807654237E-2</v>
      </c>
      <c r="H149" s="506">
        <v>407115.68446518679</v>
      </c>
      <c r="I149" s="507">
        <v>625295.66812883376</v>
      </c>
      <c r="J149" s="508">
        <v>-218179.98366364697</v>
      </c>
      <c r="K149" s="499">
        <v>-22.862829682871944</v>
      </c>
      <c r="L149" s="499"/>
      <c r="M149" s="488" t="s">
        <v>573</v>
      </c>
      <c r="N149" s="500">
        <v>2888.3899455097981</v>
      </c>
      <c r="O149" s="500">
        <v>2854.8101924076964</v>
      </c>
      <c r="P149" s="500">
        <v>2956.9422776911078</v>
      </c>
      <c r="Q149" s="500">
        <v>73.771350728282513</v>
      </c>
      <c r="R149" s="500">
        <v>74.362974518980764</v>
      </c>
      <c r="S149" s="500">
        <v>76.443057722308893</v>
      </c>
      <c r="T149" s="501">
        <v>-1.1136506763928633E-2</v>
      </c>
      <c r="U149" s="501">
        <v>3.5577332765232228E-2</v>
      </c>
      <c r="V149" s="501">
        <v>1.0240446187943208</v>
      </c>
    </row>
    <row r="150" spans="1:22" x14ac:dyDescent="0.25">
      <c r="A150" s="488">
        <v>483</v>
      </c>
      <c r="B150" s="488" t="s">
        <v>153</v>
      </c>
      <c r="C150" s="499">
        <v>1078</v>
      </c>
      <c r="D150" s="502">
        <v>4208644.4995360486</v>
      </c>
      <c r="E150" s="503">
        <v>4201305.9293485088</v>
      </c>
      <c r="F150" s="509">
        <v>7338.5701875397936</v>
      </c>
      <c r="G150" s="510">
        <v>1.7467354939033864E-3</v>
      </c>
      <c r="H150" s="506">
        <v>-35920.452803307897</v>
      </c>
      <c r="I150" s="507">
        <v>-84194.149713308041</v>
      </c>
      <c r="J150" s="508">
        <v>48273.696910000144</v>
      </c>
      <c r="K150" s="499">
        <v>44.780794907235759</v>
      </c>
      <c r="L150" s="499"/>
      <c r="M150" s="511" t="s">
        <v>574</v>
      </c>
      <c r="N150" s="500">
        <v>3597.4798886827457</v>
      </c>
      <c r="O150" s="500">
        <v>3669.1449814126395</v>
      </c>
      <c r="P150" s="500">
        <v>3842.007434944238</v>
      </c>
      <c r="Q150" s="500">
        <v>78.849721706864571</v>
      </c>
      <c r="R150" s="500">
        <v>78.996282527881036</v>
      </c>
      <c r="S150" s="500">
        <v>100.37174721189591</v>
      </c>
      <c r="T150" s="501">
        <v>1.9533518797651972E-2</v>
      </c>
      <c r="U150" s="501">
        <v>5.1822464666501311E-2</v>
      </c>
      <c r="V150" s="501">
        <v>1.072368258551857</v>
      </c>
    </row>
    <row r="151" spans="1:22" x14ac:dyDescent="0.25">
      <c r="A151" s="488">
        <v>484</v>
      </c>
      <c r="B151" s="488" t="s">
        <v>154</v>
      </c>
      <c r="C151" s="499">
        <v>3066</v>
      </c>
      <c r="D151" s="502">
        <v>15223949.234433219</v>
      </c>
      <c r="E151" s="503">
        <v>15801440.787437605</v>
      </c>
      <c r="F151" s="509">
        <v>-577491.5530043859</v>
      </c>
      <c r="G151" s="510">
        <v>-3.6546765625543515E-2</v>
      </c>
      <c r="H151" s="506">
        <v>-218105.52122042701</v>
      </c>
      <c r="I151" s="507">
        <v>-619915.54884115735</v>
      </c>
      <c r="J151" s="508">
        <v>401810.02762073034</v>
      </c>
      <c r="K151" s="499">
        <v>131.05349889782462</v>
      </c>
      <c r="L151" s="499"/>
      <c r="M151" s="511" t="s">
        <v>575</v>
      </c>
      <c r="N151" s="500">
        <v>4721.4741063274632</v>
      </c>
      <c r="O151" s="500">
        <v>4665.3569089718403</v>
      </c>
      <c r="P151" s="500">
        <v>4922.0694171578261</v>
      </c>
      <c r="Q151" s="500">
        <v>118.06914546640574</v>
      </c>
      <c r="R151" s="500">
        <v>114.603798297315</v>
      </c>
      <c r="S151" s="500">
        <v>120.49770792403406</v>
      </c>
      <c r="T151" s="501">
        <v>-1.2311604923177066E-2</v>
      </c>
      <c r="U151" s="501">
        <v>5.4939032744211636E-2</v>
      </c>
      <c r="V151" s="501">
        <v>1.0419510401550265</v>
      </c>
    </row>
    <row r="152" spans="1:22" x14ac:dyDescent="0.25">
      <c r="A152" s="488">
        <v>489</v>
      </c>
      <c r="B152" s="488" t="s">
        <v>155</v>
      </c>
      <c r="C152" s="499">
        <v>1868</v>
      </c>
      <c r="D152" s="502">
        <v>9200051.9580057338</v>
      </c>
      <c r="E152" s="503">
        <v>7954314.4723597411</v>
      </c>
      <c r="F152" s="509">
        <v>1245737.4856459927</v>
      </c>
      <c r="G152" s="510">
        <v>0.15661154584405437</v>
      </c>
      <c r="H152" s="506">
        <v>687365.11781107401</v>
      </c>
      <c r="I152" s="507">
        <v>1340475.6853184779</v>
      </c>
      <c r="J152" s="508">
        <v>-653110.5675074039</v>
      </c>
      <c r="K152" s="499">
        <v>-349.63092478983077</v>
      </c>
      <c r="L152" s="499"/>
      <c r="M152" s="511" t="s">
        <v>576</v>
      </c>
      <c r="N152" s="500">
        <v>4017.4261723768736</v>
      </c>
      <c r="O152" s="500">
        <v>4756.948228882834</v>
      </c>
      <c r="P152" s="500">
        <v>4759.1280653950953</v>
      </c>
      <c r="Q152" s="500">
        <v>182.01284796573876</v>
      </c>
      <c r="R152" s="500">
        <v>164.57765667574932</v>
      </c>
      <c r="S152" s="500">
        <v>179.29155313351498</v>
      </c>
      <c r="T152" s="501">
        <v>0.1719484106610647</v>
      </c>
      <c r="U152" s="501">
        <v>3.4326209722066459E-3</v>
      </c>
      <c r="V152" s="501">
        <v>1.1759712653538441</v>
      </c>
    </row>
    <row r="153" spans="1:22" x14ac:dyDescent="0.25">
      <c r="A153" s="488">
        <v>491</v>
      </c>
      <c r="B153" s="488" t="s">
        <v>156</v>
      </c>
      <c r="C153" s="499">
        <v>52583</v>
      </c>
      <c r="D153" s="502">
        <v>238151435.33634514</v>
      </c>
      <c r="E153" s="503">
        <v>228522216.42305657</v>
      </c>
      <c r="F153" s="509">
        <v>9629218.9132885635</v>
      </c>
      <c r="G153" s="510">
        <v>4.2136904953968539E-2</v>
      </c>
      <c r="H153" s="506">
        <v>-8898038.5160374753</v>
      </c>
      <c r="I153" s="507">
        <v>-8917757.1185341012</v>
      </c>
      <c r="J153" s="508">
        <v>19718.602496625856</v>
      </c>
      <c r="K153" s="499">
        <v>0.37499957204088497</v>
      </c>
      <c r="L153" s="499"/>
      <c r="M153" s="511" t="s">
        <v>577</v>
      </c>
      <c r="N153" s="500">
        <v>4034.4063476789074</v>
      </c>
      <c r="O153" s="500">
        <v>4427.0639473532738</v>
      </c>
      <c r="P153" s="500">
        <v>4348.7653728823316</v>
      </c>
      <c r="Q153" s="500">
        <v>94.897590476009356</v>
      </c>
      <c r="R153" s="500">
        <v>102.07018284376738</v>
      </c>
      <c r="S153" s="500">
        <v>106.04171063486886</v>
      </c>
      <c r="T153" s="501">
        <v>9.6827503625412259E-2</v>
      </c>
      <c r="U153" s="501">
        <v>-1.6410873368549961E-2</v>
      </c>
      <c r="V153" s="501">
        <v>1.078827606356273</v>
      </c>
    </row>
    <row r="154" spans="1:22" x14ac:dyDescent="0.25">
      <c r="A154" s="488">
        <v>494</v>
      </c>
      <c r="B154" s="488" t="s">
        <v>157</v>
      </c>
      <c r="C154" s="499">
        <v>8903</v>
      </c>
      <c r="D154" s="502">
        <v>34331419.682517014</v>
      </c>
      <c r="E154" s="503">
        <v>34012612.289970301</v>
      </c>
      <c r="F154" s="509">
        <v>318807.39254671335</v>
      </c>
      <c r="G154" s="510">
        <v>9.3732110262146444E-3</v>
      </c>
      <c r="H154" s="506">
        <v>-1034998.5650999871</v>
      </c>
      <c r="I154" s="507">
        <v>-1348346.4031763994</v>
      </c>
      <c r="J154" s="508">
        <v>313347.83807641233</v>
      </c>
      <c r="K154" s="499">
        <v>35.195758516950725</v>
      </c>
      <c r="L154" s="499"/>
      <c r="M154" s="511" t="s">
        <v>578</v>
      </c>
      <c r="N154" s="500">
        <v>3645.1362877681681</v>
      </c>
      <c r="O154" s="500">
        <v>3685.7527787133713</v>
      </c>
      <c r="P154" s="500">
        <v>3748.9614909621646</v>
      </c>
      <c r="Q154" s="500">
        <v>66.719083455015166</v>
      </c>
      <c r="R154" s="500">
        <v>71.629055798809929</v>
      </c>
      <c r="S154" s="500">
        <v>72.527225777478392</v>
      </c>
      <c r="T154" s="501">
        <v>1.2265150103085931E-2</v>
      </c>
      <c r="U154" s="501">
        <v>1.7061583051961593E-2</v>
      </c>
      <c r="V154" s="501">
        <v>1.0295359960321762</v>
      </c>
    </row>
    <row r="155" spans="1:22" x14ac:dyDescent="0.25">
      <c r="A155" s="488">
        <v>495</v>
      </c>
      <c r="B155" s="488" t="s">
        <v>158</v>
      </c>
      <c r="C155" s="499">
        <v>1558</v>
      </c>
      <c r="D155" s="502">
        <v>7450166.0494546108</v>
      </c>
      <c r="E155" s="503">
        <v>6949685.6917414581</v>
      </c>
      <c r="F155" s="509">
        <v>500480.35771315265</v>
      </c>
      <c r="G155" s="510">
        <v>7.201481907417627E-2</v>
      </c>
      <c r="H155" s="506">
        <v>283408.27406115044</v>
      </c>
      <c r="I155" s="507">
        <v>533182.88618039736</v>
      </c>
      <c r="J155" s="508">
        <v>-249774.61211924691</v>
      </c>
      <c r="K155" s="499">
        <v>-160.31746605856671</v>
      </c>
      <c r="L155" s="499"/>
      <c r="M155" s="511" t="s">
        <v>579</v>
      </c>
      <c r="N155" s="500">
        <v>4479.3056739409494</v>
      </c>
      <c r="O155" s="500">
        <v>4740.0940228341169</v>
      </c>
      <c r="P155" s="500">
        <v>4908.6635325721963</v>
      </c>
      <c r="Q155" s="500">
        <v>88.575096277278561</v>
      </c>
      <c r="R155" s="500">
        <v>94.694425789120217</v>
      </c>
      <c r="S155" s="500">
        <v>97.380792478173277</v>
      </c>
      <c r="T155" s="501">
        <v>5.843140218221099E-2</v>
      </c>
      <c r="U155" s="501">
        <v>3.5421586331434884E-2</v>
      </c>
      <c r="V155" s="501">
        <v>1.0959227214705101</v>
      </c>
    </row>
    <row r="156" spans="1:22" x14ac:dyDescent="0.25">
      <c r="A156" s="488">
        <v>498</v>
      </c>
      <c r="B156" s="488" t="s">
        <v>159</v>
      </c>
      <c r="C156" s="499">
        <v>2297</v>
      </c>
      <c r="D156" s="502">
        <v>11893588.969733909</v>
      </c>
      <c r="E156" s="503">
        <v>11843966.297867041</v>
      </c>
      <c r="F156" s="509">
        <v>49622.671866867691</v>
      </c>
      <c r="G156" s="510">
        <v>4.1897005292732175E-3</v>
      </c>
      <c r="H156" s="506">
        <v>-306629.42781047744</v>
      </c>
      <c r="I156" s="507">
        <v>-584785.44915690017</v>
      </c>
      <c r="J156" s="508">
        <v>278156.02134642273</v>
      </c>
      <c r="K156" s="499">
        <v>121.09535104328373</v>
      </c>
      <c r="L156" s="499"/>
      <c r="M156" s="511" t="s">
        <v>580</v>
      </c>
      <c r="N156" s="500">
        <v>4622.0780365694382</v>
      </c>
      <c r="O156" s="500">
        <v>4927.617406290392</v>
      </c>
      <c r="P156" s="500">
        <v>4994.8298147350279</v>
      </c>
      <c r="Q156" s="500">
        <v>133.65259033521986</v>
      </c>
      <c r="R156" s="500">
        <v>135.71736320551486</v>
      </c>
      <c r="S156" s="500">
        <v>146.05773373545887</v>
      </c>
      <c r="T156" s="501">
        <v>6.4680732935342489E-2</v>
      </c>
      <c r="U156" s="501">
        <v>1.5316541865214583E-2</v>
      </c>
      <c r="V156" s="501">
        <v>1.0809879599544339</v>
      </c>
    </row>
    <row r="157" spans="1:22" x14ac:dyDescent="0.25">
      <c r="A157" s="488">
        <v>499</v>
      </c>
      <c r="B157" s="488" t="s">
        <v>160</v>
      </c>
      <c r="C157" s="499">
        <v>19453</v>
      </c>
      <c r="D157" s="502">
        <v>65521482.877500996</v>
      </c>
      <c r="E157" s="503">
        <v>64544368.183343016</v>
      </c>
      <c r="F157" s="509">
        <v>977114.69415798038</v>
      </c>
      <c r="G157" s="510">
        <v>1.5138651468125219E-2</v>
      </c>
      <c r="H157" s="506">
        <v>2760043.699478507</v>
      </c>
      <c r="I157" s="507">
        <v>2063158.8401440384</v>
      </c>
      <c r="J157" s="508">
        <v>696884.85933446861</v>
      </c>
      <c r="K157" s="499">
        <v>35.824030192487974</v>
      </c>
      <c r="L157" s="499"/>
      <c r="M157" s="511" t="s">
        <v>581</v>
      </c>
      <c r="N157" s="500">
        <v>3138.4191127332547</v>
      </c>
      <c r="O157" s="500">
        <v>3160.2232577192894</v>
      </c>
      <c r="P157" s="500">
        <v>3308.8739822827588</v>
      </c>
      <c r="Q157" s="500">
        <v>72.328175602734802</v>
      </c>
      <c r="R157" s="500">
        <v>76.296789390137747</v>
      </c>
      <c r="S157" s="500">
        <v>76.347995289057295</v>
      </c>
      <c r="T157" s="501">
        <v>8.0270281211682892E-3</v>
      </c>
      <c r="U157" s="501">
        <v>4.5945005221023294E-2</v>
      </c>
      <c r="V157" s="501">
        <v>1.0543408351911279</v>
      </c>
    </row>
    <row r="158" spans="1:22" x14ac:dyDescent="0.25">
      <c r="A158" s="488">
        <v>500</v>
      </c>
      <c r="B158" s="488" t="s">
        <v>161</v>
      </c>
      <c r="C158" s="499">
        <v>10267</v>
      </c>
      <c r="D158" s="502">
        <v>28809212.429937236</v>
      </c>
      <c r="E158" s="503">
        <v>28274471.141161911</v>
      </c>
      <c r="F158" s="509">
        <v>534741.28877532482</v>
      </c>
      <c r="G158" s="510">
        <v>1.8912512496010923E-2</v>
      </c>
      <c r="H158" s="506">
        <v>2302703.4720751704</v>
      </c>
      <c r="I158" s="507">
        <v>2252836.7755964892</v>
      </c>
      <c r="J158" s="508">
        <v>49866.696478681173</v>
      </c>
      <c r="K158" s="499">
        <v>4.8569880664927609</v>
      </c>
      <c r="L158" s="499"/>
      <c r="M158" s="511" t="s">
        <v>582</v>
      </c>
      <c r="N158" s="500">
        <v>2438.7786081620729</v>
      </c>
      <c r="O158" s="500">
        <v>2507.7690389411086</v>
      </c>
      <c r="P158" s="500">
        <v>2745.2522539804336</v>
      </c>
      <c r="Q158" s="500">
        <v>86.490698353949554</v>
      </c>
      <c r="R158" s="500">
        <v>88.049107999232689</v>
      </c>
      <c r="S158" s="500">
        <v>91.406100134279683</v>
      </c>
      <c r="T158" s="501">
        <v>2.7937155155008497E-2</v>
      </c>
      <c r="U158" s="501">
        <v>9.2780076854862781E-2</v>
      </c>
      <c r="V158" s="501">
        <v>1.1233092434122591</v>
      </c>
    </row>
    <row r="159" spans="1:22" x14ac:dyDescent="0.25">
      <c r="A159" s="488">
        <v>503</v>
      </c>
      <c r="B159" s="488" t="s">
        <v>162</v>
      </c>
      <c r="C159" s="499">
        <v>7645</v>
      </c>
      <c r="D159" s="502">
        <v>31953671.298530269</v>
      </c>
      <c r="E159" s="503">
        <v>31578006.880532287</v>
      </c>
      <c r="F159" s="509">
        <v>375664.41799798235</v>
      </c>
      <c r="G159" s="510">
        <v>1.189639420306726E-2</v>
      </c>
      <c r="H159" s="506">
        <v>-709676.63181609509</v>
      </c>
      <c r="I159" s="507">
        <v>-432437.41794587561</v>
      </c>
      <c r="J159" s="508">
        <v>-277239.21387021948</v>
      </c>
      <c r="K159" s="499">
        <v>-36.264122154377958</v>
      </c>
      <c r="L159" s="499"/>
      <c r="M159" s="511" t="s">
        <v>583</v>
      </c>
      <c r="N159" s="500">
        <v>3722.4901582733814</v>
      </c>
      <c r="O159" s="500">
        <v>4036.6078483012907</v>
      </c>
      <c r="P159" s="500">
        <v>4083.7503292072688</v>
      </c>
      <c r="Q159" s="500">
        <v>75.604970568999349</v>
      </c>
      <c r="R159" s="500">
        <v>76.639452199104554</v>
      </c>
      <c r="S159" s="500">
        <v>76.639452199104554</v>
      </c>
      <c r="T159" s="501">
        <v>8.2976376569606769E-2</v>
      </c>
      <c r="U159" s="501">
        <v>1.1461134588295563E-2</v>
      </c>
      <c r="V159" s="501">
        <v>1.0953885145774156</v>
      </c>
    </row>
    <row r="160" spans="1:22" x14ac:dyDescent="0.25">
      <c r="A160" s="488">
        <v>504</v>
      </c>
      <c r="B160" s="488" t="s">
        <v>163</v>
      </c>
      <c r="C160" s="499">
        <v>1871</v>
      </c>
      <c r="D160" s="502">
        <v>7902639.3385737343</v>
      </c>
      <c r="E160" s="503">
        <v>7426303.7847144371</v>
      </c>
      <c r="F160" s="509">
        <v>476335.55385929719</v>
      </c>
      <c r="G160" s="510">
        <v>6.4141673660016274E-2</v>
      </c>
      <c r="H160" s="506">
        <v>-141250.1993991879</v>
      </c>
      <c r="I160" s="507">
        <v>41186.303969993096</v>
      </c>
      <c r="J160" s="508">
        <v>-182436.50336918101</v>
      </c>
      <c r="K160" s="499">
        <v>-97.507484430347944</v>
      </c>
      <c r="L160" s="499"/>
      <c r="M160" s="511" t="s">
        <v>584</v>
      </c>
      <c r="N160" s="500">
        <v>3642.18564404062</v>
      </c>
      <c r="O160" s="500">
        <v>4296.2555066079294</v>
      </c>
      <c r="P160" s="500">
        <v>4007.7092511013216</v>
      </c>
      <c r="Q160" s="500">
        <v>114.91181186531267</v>
      </c>
      <c r="R160" s="500">
        <v>123.89867841409692</v>
      </c>
      <c r="S160" s="500">
        <v>137.11453744493392</v>
      </c>
      <c r="T160" s="501">
        <v>0.17648110992537824</v>
      </c>
      <c r="U160" s="501">
        <v>-6.2289772019434309E-2</v>
      </c>
      <c r="V160" s="501">
        <v>1.1031983698029553</v>
      </c>
    </row>
    <row r="161" spans="1:22" x14ac:dyDescent="0.25">
      <c r="A161" s="488">
        <v>505</v>
      </c>
      <c r="B161" s="488" t="s">
        <v>164</v>
      </c>
      <c r="C161" s="499">
        <v>20783</v>
      </c>
      <c r="D161" s="502">
        <v>73839086.137679949</v>
      </c>
      <c r="E161" s="503">
        <v>72330248.406609595</v>
      </c>
      <c r="F161" s="509">
        <v>1508837.7310703546</v>
      </c>
      <c r="G161" s="510">
        <v>2.0860397472829303E-2</v>
      </c>
      <c r="H161" s="506">
        <v>-2355276.1845408077</v>
      </c>
      <c r="I161" s="507">
        <v>-2780532.0388971232</v>
      </c>
      <c r="J161" s="508">
        <v>425255.85435631545</v>
      </c>
      <c r="K161" s="499">
        <v>20.461716516206295</v>
      </c>
      <c r="L161" s="499"/>
      <c r="M161" s="511" t="s">
        <v>585</v>
      </c>
      <c r="N161" s="500">
        <v>3239.466672280229</v>
      </c>
      <c r="O161" s="500">
        <v>3362.8293104275635</v>
      </c>
      <c r="P161" s="500">
        <v>3443.6873170497624</v>
      </c>
      <c r="Q161" s="500">
        <v>99.600635134484918</v>
      </c>
      <c r="R161" s="500">
        <v>90.69533087000336</v>
      </c>
      <c r="S161" s="500">
        <v>90.119487499400165</v>
      </c>
      <c r="T161" s="501">
        <v>3.4278235011522495E-2</v>
      </c>
      <c r="U161" s="501">
        <v>2.3246442863494865E-2</v>
      </c>
      <c r="V161" s="501">
        <v>1.0583215249066742</v>
      </c>
    </row>
    <row r="162" spans="1:22" x14ac:dyDescent="0.25">
      <c r="A162" s="488">
        <v>507</v>
      </c>
      <c r="B162" s="488" t="s">
        <v>165</v>
      </c>
      <c r="C162" s="499">
        <v>5676</v>
      </c>
      <c r="D162" s="502">
        <v>29248646.908792414</v>
      </c>
      <c r="E162" s="503">
        <v>28251609.339256179</v>
      </c>
      <c r="F162" s="509">
        <v>997037.56953623518</v>
      </c>
      <c r="G162" s="510">
        <v>3.5291354823841187E-2</v>
      </c>
      <c r="H162" s="506">
        <v>158252.58510120588</v>
      </c>
      <c r="I162" s="507">
        <v>157590.60050978223</v>
      </c>
      <c r="J162" s="508">
        <v>661.98459142365027</v>
      </c>
      <c r="K162" s="499">
        <v>0.11662871589563958</v>
      </c>
      <c r="L162" s="499"/>
      <c r="M162" s="511" t="s">
        <v>586</v>
      </c>
      <c r="N162" s="500">
        <v>4853.878326286117</v>
      </c>
      <c r="O162" s="500">
        <v>5251.4194464158982</v>
      </c>
      <c r="P162" s="500">
        <v>4777.6792051100074</v>
      </c>
      <c r="Q162" s="500">
        <v>113.46018322762509</v>
      </c>
      <c r="R162" s="500">
        <v>97.409510290986518</v>
      </c>
      <c r="S162" s="500">
        <v>94.393186657203685</v>
      </c>
      <c r="T162" s="501">
        <v>7.6799768419746339E-2</v>
      </c>
      <c r="U162" s="501">
        <v>-8.9132886618456864E-2</v>
      </c>
      <c r="V162" s="501">
        <v>0.98082149675040842</v>
      </c>
    </row>
    <row r="163" spans="1:22" x14ac:dyDescent="0.25">
      <c r="A163" s="488">
        <v>508</v>
      </c>
      <c r="B163" s="488" t="s">
        <v>166</v>
      </c>
      <c r="C163" s="499">
        <v>9673</v>
      </c>
      <c r="D163" s="502">
        <v>47980552.860586725</v>
      </c>
      <c r="E163" s="503">
        <v>46644528.714621931</v>
      </c>
      <c r="F163" s="509">
        <v>1336024.1459647939</v>
      </c>
      <c r="G163" s="510">
        <v>2.8642676489214536E-2</v>
      </c>
      <c r="H163" s="506">
        <v>-380014.52889886691</v>
      </c>
      <c r="I163" s="507">
        <v>370512.5670973977</v>
      </c>
      <c r="J163" s="508">
        <v>-750527.0959962646</v>
      </c>
      <c r="K163" s="499">
        <v>-77.589899306964185</v>
      </c>
      <c r="L163" s="499"/>
      <c r="M163" s="488" t="s">
        <v>587</v>
      </c>
      <c r="N163" s="500">
        <v>4748.2175995037742</v>
      </c>
      <c r="O163" s="500">
        <v>4767.1261487050961</v>
      </c>
      <c r="P163" s="500">
        <v>4919.4862155388473</v>
      </c>
      <c r="Q163" s="500">
        <v>79.086115992970122</v>
      </c>
      <c r="R163" s="500">
        <v>82.602339181286553</v>
      </c>
      <c r="S163" s="500">
        <v>83.02005012531329</v>
      </c>
      <c r="T163" s="501">
        <v>4.6454032543363777E-3</v>
      </c>
      <c r="U163" s="501">
        <v>3.1502336297667854E-2</v>
      </c>
      <c r="V163" s="501">
        <v>1.0362940806075607</v>
      </c>
    </row>
    <row r="164" spans="1:22" x14ac:dyDescent="0.25">
      <c r="A164" s="488">
        <v>529</v>
      </c>
      <c r="B164" s="488" t="s">
        <v>167</v>
      </c>
      <c r="C164" s="499">
        <v>19427</v>
      </c>
      <c r="D164" s="502">
        <v>69282611.432868317</v>
      </c>
      <c r="E164" s="503">
        <v>68560641.818359375</v>
      </c>
      <c r="F164" s="509">
        <v>721969.61450894177</v>
      </c>
      <c r="G164" s="510">
        <v>1.0530380045473998E-2</v>
      </c>
      <c r="H164" s="506">
        <v>3343010.2268073051</v>
      </c>
      <c r="I164" s="507">
        <v>1434989.8255881038</v>
      </c>
      <c r="J164" s="508">
        <v>1908020.4012192013</v>
      </c>
      <c r="K164" s="499">
        <v>98.214876265980408</v>
      </c>
      <c r="L164" s="499"/>
      <c r="M164" s="488" t="s">
        <v>588</v>
      </c>
      <c r="N164" s="500">
        <v>3292.4996751943172</v>
      </c>
      <c r="O164" s="500">
        <v>3302.5180039838601</v>
      </c>
      <c r="P164" s="500">
        <v>3500.0766126972776</v>
      </c>
      <c r="Q164" s="500">
        <v>78.241622484171515</v>
      </c>
      <c r="R164" s="500">
        <v>77.53204964502784</v>
      </c>
      <c r="S164" s="500">
        <v>78.860003064507893</v>
      </c>
      <c r="T164" s="501">
        <v>2.7616346460082042E-3</v>
      </c>
      <c r="U164" s="501">
        <v>5.884130677868793E-2</v>
      </c>
      <c r="V164" s="501">
        <v>1.0617654396161125</v>
      </c>
    </row>
    <row r="165" spans="1:22" x14ac:dyDescent="0.25">
      <c r="A165" s="488">
        <v>531</v>
      </c>
      <c r="B165" s="488" t="s">
        <v>168</v>
      </c>
      <c r="C165" s="499">
        <v>5256</v>
      </c>
      <c r="D165" s="502">
        <v>22458359.845228009</v>
      </c>
      <c r="E165" s="503">
        <v>20926165.587679297</v>
      </c>
      <c r="F165" s="509">
        <v>1532194.2575487122</v>
      </c>
      <c r="G165" s="510">
        <v>7.3219064005248177E-2</v>
      </c>
      <c r="H165" s="506">
        <v>-787538.65673347574</v>
      </c>
      <c r="I165" s="507">
        <v>98572.727680860451</v>
      </c>
      <c r="J165" s="508">
        <v>-886111.38441433618</v>
      </c>
      <c r="K165" s="499">
        <v>-168.59044604534554</v>
      </c>
      <c r="L165" s="499"/>
      <c r="M165" s="511" t="s">
        <v>589</v>
      </c>
      <c r="N165" s="500">
        <v>3778.3740601217655</v>
      </c>
      <c r="O165" s="500">
        <v>4064.0479876160989</v>
      </c>
      <c r="P165" s="500">
        <v>4255.6114551083592</v>
      </c>
      <c r="Q165" s="500">
        <v>95.129375951293753</v>
      </c>
      <c r="R165" s="500">
        <v>113.58359133126935</v>
      </c>
      <c r="S165" s="500">
        <v>113.77708978328174</v>
      </c>
      <c r="T165" s="501">
        <v>7.8515005315868081E-2</v>
      </c>
      <c r="U165" s="501">
        <v>4.590088003705417E-2</v>
      </c>
      <c r="V165" s="501">
        <v>1.1280197931930345</v>
      </c>
    </row>
    <row r="166" spans="1:22" x14ac:dyDescent="0.25">
      <c r="A166" s="488">
        <v>535</v>
      </c>
      <c r="B166" s="488" t="s">
        <v>169</v>
      </c>
      <c r="C166" s="499">
        <v>10500</v>
      </c>
      <c r="D166" s="502">
        <v>45918296.110611171</v>
      </c>
      <c r="E166" s="503">
        <v>45061629.958706766</v>
      </c>
      <c r="F166" s="509">
        <v>856666.15190440416</v>
      </c>
      <c r="G166" s="510">
        <v>1.9010989009705805E-2</v>
      </c>
      <c r="H166" s="506">
        <v>574701.71898707887</v>
      </c>
      <c r="I166" s="507">
        <v>389685.66965787805</v>
      </c>
      <c r="J166" s="508">
        <v>185016.04932920082</v>
      </c>
      <c r="K166" s="499">
        <v>17.620576126590553</v>
      </c>
      <c r="L166" s="499"/>
      <c r="M166" s="511" t="s">
        <v>590</v>
      </c>
      <c r="N166" s="500">
        <v>4177.3525104761911</v>
      </c>
      <c r="O166" s="500">
        <v>4163.2201596614404</v>
      </c>
      <c r="P166" s="500">
        <v>4296.7202077522361</v>
      </c>
      <c r="Q166" s="500">
        <v>94.285714285714292</v>
      </c>
      <c r="R166" s="500">
        <v>102.24103106665385</v>
      </c>
      <c r="S166" s="500">
        <v>121.28498605366933</v>
      </c>
      <c r="T166" s="501">
        <v>-1.4460573926894371E-3</v>
      </c>
      <c r="U166" s="501">
        <v>3.5762604852529911E-2</v>
      </c>
      <c r="V166" s="501">
        <v>1.0342648326807118</v>
      </c>
    </row>
    <row r="167" spans="1:22" x14ac:dyDescent="0.25">
      <c r="A167" s="488">
        <v>536</v>
      </c>
      <c r="B167" s="488" t="s">
        <v>170</v>
      </c>
      <c r="C167" s="499">
        <v>34476</v>
      </c>
      <c r="D167" s="502">
        <v>118012314.6723851</v>
      </c>
      <c r="E167" s="503">
        <v>108478588.84253392</v>
      </c>
      <c r="F167" s="509">
        <v>9533725.8298511803</v>
      </c>
      <c r="G167" s="510">
        <v>8.788578402038591E-2</v>
      </c>
      <c r="H167" s="506">
        <v>-1932683.3145860049</v>
      </c>
      <c r="I167" s="507">
        <v>1656113.3094226038</v>
      </c>
      <c r="J167" s="508">
        <v>-3588796.624008609</v>
      </c>
      <c r="K167" s="499">
        <v>-104.09550481519344</v>
      </c>
      <c r="L167" s="499"/>
      <c r="M167" s="511" t="s">
        <v>591</v>
      </c>
      <c r="N167" s="500">
        <v>3074.8839644970417</v>
      </c>
      <c r="O167" s="500">
        <v>3236.1775917911091</v>
      </c>
      <c r="P167" s="500">
        <v>3261.2571297543636</v>
      </c>
      <c r="Q167" s="500">
        <v>76.052906369648454</v>
      </c>
      <c r="R167" s="500">
        <v>77.073002952219895</v>
      </c>
      <c r="S167" s="500">
        <v>80.311846140617391</v>
      </c>
      <c r="T167" s="501">
        <v>5.1512845394453555E-2</v>
      </c>
      <c r="U167" s="501">
        <v>8.5470085470085166E-3</v>
      </c>
      <c r="V167" s="501">
        <v>1.060500134671329</v>
      </c>
    </row>
    <row r="168" spans="1:22" x14ac:dyDescent="0.25">
      <c r="A168" s="488">
        <v>538</v>
      </c>
      <c r="B168" s="488" t="s">
        <v>171</v>
      </c>
      <c r="C168" s="499">
        <v>4693</v>
      </c>
      <c r="D168" s="502">
        <v>16240875.327292409</v>
      </c>
      <c r="E168" s="503">
        <v>15561936.703201095</v>
      </c>
      <c r="F168" s="509">
        <v>678938.62409131415</v>
      </c>
      <c r="G168" s="510">
        <v>4.3628157409974319E-2</v>
      </c>
      <c r="H168" s="506">
        <v>-16138.004788234994</v>
      </c>
      <c r="I168" s="507">
        <v>323826.13754941407</v>
      </c>
      <c r="J168" s="508">
        <v>-339964.14233764907</v>
      </c>
      <c r="K168" s="499">
        <v>-72.440686626390175</v>
      </c>
      <c r="L168" s="499"/>
      <c r="M168" s="511" t="s">
        <v>592</v>
      </c>
      <c r="N168" s="500">
        <v>3088.1198977200083</v>
      </c>
      <c r="O168" s="500">
        <v>3264.2918088737201</v>
      </c>
      <c r="P168" s="500">
        <v>3396.9709897610924</v>
      </c>
      <c r="Q168" s="500">
        <v>73.939910505007461</v>
      </c>
      <c r="R168" s="500">
        <v>74.658703071672349</v>
      </c>
      <c r="S168" s="500">
        <v>77.00511945392492</v>
      </c>
      <c r="T168" s="501">
        <v>5.5941605930493798E-2</v>
      </c>
      <c r="U168" s="501">
        <v>4.0439532358014674E-2</v>
      </c>
      <c r="V168" s="501">
        <v>1.0986433906716939</v>
      </c>
    </row>
    <row r="169" spans="1:22" x14ac:dyDescent="0.25">
      <c r="A169" s="488">
        <v>541</v>
      </c>
      <c r="B169" s="488" t="s">
        <v>172</v>
      </c>
      <c r="C169" s="499">
        <v>9501</v>
      </c>
      <c r="D169" s="502">
        <v>46353912.052174799</v>
      </c>
      <c r="E169" s="503">
        <v>44663613.23829972</v>
      </c>
      <c r="F169" s="509">
        <v>1690298.8138750792</v>
      </c>
      <c r="G169" s="510">
        <v>3.78450978620248E-2</v>
      </c>
      <c r="H169" s="506">
        <v>4276856.7454230506</v>
      </c>
      <c r="I169" s="507">
        <v>4803728.9717843691</v>
      </c>
      <c r="J169" s="508">
        <v>-526872.22636131849</v>
      </c>
      <c r="K169" s="499">
        <v>-55.454397048870483</v>
      </c>
      <c r="L169" s="499"/>
      <c r="M169" s="511" t="s">
        <v>593</v>
      </c>
      <c r="N169" s="500">
        <v>4620.1061172508153</v>
      </c>
      <c r="O169" s="500">
        <v>4748.8056056906253</v>
      </c>
      <c r="P169" s="500">
        <v>4727.2534239303532</v>
      </c>
      <c r="Q169" s="500">
        <v>79.570571518787503</v>
      </c>
      <c r="R169" s="500">
        <v>89.818452064975048</v>
      </c>
      <c r="S169" s="500">
        <v>110.62745514385816</v>
      </c>
      <c r="T169" s="501">
        <v>2.9565303783136265E-2</v>
      </c>
      <c r="U169" s="501">
        <v>-1.5359297860662036E-4</v>
      </c>
      <c r="V169" s="501">
        <v>1.029407169781458</v>
      </c>
    </row>
    <row r="170" spans="1:22" x14ac:dyDescent="0.25">
      <c r="A170" s="488">
        <v>543</v>
      </c>
      <c r="B170" s="488" t="s">
        <v>173</v>
      </c>
      <c r="C170" s="499">
        <v>43663</v>
      </c>
      <c r="D170" s="502">
        <v>139445358.5755378</v>
      </c>
      <c r="E170" s="503">
        <v>134010026.26321803</v>
      </c>
      <c r="F170" s="509">
        <v>5435332.3123197705</v>
      </c>
      <c r="G170" s="510">
        <v>4.0559146683874774E-2</v>
      </c>
      <c r="H170" s="506">
        <v>2109894.9603322246</v>
      </c>
      <c r="I170" s="507">
        <v>-566084.58319425513</v>
      </c>
      <c r="J170" s="508">
        <v>2675979.54352648</v>
      </c>
      <c r="K170" s="499">
        <v>61.287120525994091</v>
      </c>
      <c r="L170" s="499"/>
      <c r="M170" s="511" t="s">
        <v>594</v>
      </c>
      <c r="N170" s="500">
        <v>3005.9867498797612</v>
      </c>
      <c r="O170" s="500">
        <v>2935.1096610476707</v>
      </c>
      <c r="P170" s="500">
        <v>3125.7476889613922</v>
      </c>
      <c r="Q170" s="500">
        <v>77.388177633236381</v>
      </c>
      <c r="R170" s="500">
        <v>79.617545767627334</v>
      </c>
      <c r="S170" s="500">
        <v>79.617545767627334</v>
      </c>
      <c r="T170" s="501">
        <v>-2.2263825292589301E-2</v>
      </c>
      <c r="U170" s="501">
        <v>6.3235581475747482E-2</v>
      </c>
      <c r="V170" s="501">
        <v>1.0395638902449069</v>
      </c>
    </row>
    <row r="171" spans="1:22" x14ac:dyDescent="0.25">
      <c r="A171" s="488">
        <v>545</v>
      </c>
      <c r="B171" s="488" t="s">
        <v>174</v>
      </c>
      <c r="C171" s="499">
        <v>9558</v>
      </c>
      <c r="D171" s="502">
        <v>41266694.665264115</v>
      </c>
      <c r="E171" s="503">
        <v>39068497.730248861</v>
      </c>
      <c r="F171" s="509">
        <v>2198196.9350152537</v>
      </c>
      <c r="G171" s="510">
        <v>5.6265202470615998E-2</v>
      </c>
      <c r="H171" s="506">
        <v>550891.42780669406</v>
      </c>
      <c r="I171" s="507">
        <v>1912601.5582781059</v>
      </c>
      <c r="J171" s="508">
        <v>-1361710.1304714119</v>
      </c>
      <c r="K171" s="499">
        <v>-142.46810320897802</v>
      </c>
      <c r="L171" s="499"/>
      <c r="M171" s="511" t="s">
        <v>595</v>
      </c>
      <c r="N171" s="500">
        <v>3670.0137141661435</v>
      </c>
      <c r="O171" s="500">
        <v>3930.6165099268546</v>
      </c>
      <c r="P171" s="500">
        <v>4420.0626959247647</v>
      </c>
      <c r="Q171" s="500">
        <v>71.563088512241052</v>
      </c>
      <c r="R171" s="500">
        <v>73.45872518286312</v>
      </c>
      <c r="S171" s="500">
        <v>73.563218390804593</v>
      </c>
      <c r="T171" s="501">
        <v>7.0157168026973471E-2</v>
      </c>
      <c r="U171" s="501">
        <v>0.12226310707481924</v>
      </c>
      <c r="V171" s="501">
        <v>1.2009979084483406</v>
      </c>
    </row>
    <row r="172" spans="1:22" x14ac:dyDescent="0.25">
      <c r="A172" s="488">
        <v>560</v>
      </c>
      <c r="B172" s="488" t="s">
        <v>175</v>
      </c>
      <c r="C172" s="499">
        <v>15882</v>
      </c>
      <c r="D172" s="502">
        <v>59724090.243411802</v>
      </c>
      <c r="E172" s="503">
        <v>58306044.138257407</v>
      </c>
      <c r="F172" s="509">
        <v>1418046.1051543951</v>
      </c>
      <c r="G172" s="510">
        <v>2.4320739403823604E-2</v>
      </c>
      <c r="H172" s="506">
        <v>428274.31573304441</v>
      </c>
      <c r="I172" s="507">
        <v>1050959.4989816544</v>
      </c>
      <c r="J172" s="508">
        <v>-622685.18324861</v>
      </c>
      <c r="K172" s="499">
        <v>-39.206975396587964</v>
      </c>
      <c r="L172" s="499"/>
      <c r="M172" s="511" t="s">
        <v>596</v>
      </c>
      <c r="N172" s="500">
        <v>3437.9398646266213</v>
      </c>
      <c r="O172" s="500">
        <v>3542.4939926647276</v>
      </c>
      <c r="P172" s="500">
        <v>3660.5539395472365</v>
      </c>
      <c r="Q172" s="500">
        <v>124.79536582294422</v>
      </c>
      <c r="R172" s="500">
        <v>118.69229796382952</v>
      </c>
      <c r="S172" s="500">
        <v>112.11584671809788</v>
      </c>
      <c r="T172" s="501">
        <v>2.763356068044609E-2</v>
      </c>
      <c r="U172" s="501">
        <v>3.0450101903347404E-2</v>
      </c>
      <c r="V172" s="501">
        <v>1.0589251073224653</v>
      </c>
    </row>
    <row r="173" spans="1:22" x14ac:dyDescent="0.25">
      <c r="A173" s="488">
        <v>561</v>
      </c>
      <c r="B173" s="488" t="s">
        <v>176</v>
      </c>
      <c r="C173" s="499">
        <v>1334</v>
      </c>
      <c r="D173" s="502">
        <v>5126477.0376761425</v>
      </c>
      <c r="E173" s="503">
        <v>5475664.1576835504</v>
      </c>
      <c r="F173" s="509">
        <v>-349187.12000740785</v>
      </c>
      <c r="G173" s="510">
        <v>-6.3770733549723319E-2</v>
      </c>
      <c r="H173" s="506">
        <v>364167.75483977265</v>
      </c>
      <c r="I173" s="507">
        <v>94831.772440108471</v>
      </c>
      <c r="J173" s="508">
        <v>269335.98239966418</v>
      </c>
      <c r="K173" s="499">
        <v>201.90103628160733</v>
      </c>
      <c r="L173" s="499"/>
      <c r="M173" s="511" t="s">
        <v>597</v>
      </c>
      <c r="N173" s="500">
        <v>3921.1132158920536</v>
      </c>
      <c r="O173" s="500">
        <v>3624.5325355272998</v>
      </c>
      <c r="P173" s="500">
        <v>3833.9566192969332</v>
      </c>
      <c r="Q173" s="500">
        <v>74.212893553223395</v>
      </c>
      <c r="R173" s="500">
        <v>71.802543006731483</v>
      </c>
      <c r="S173" s="500">
        <v>76.29020194465221</v>
      </c>
      <c r="T173" s="501">
        <v>-7.4835200612136887E-2</v>
      </c>
      <c r="U173" s="501">
        <v>5.7871307163091856E-2</v>
      </c>
      <c r="V173" s="501">
        <v>0.97870529566971842</v>
      </c>
    </row>
    <row r="174" spans="1:22" x14ac:dyDescent="0.25">
      <c r="A174" s="488">
        <v>562</v>
      </c>
      <c r="B174" s="488" t="s">
        <v>177</v>
      </c>
      <c r="C174" s="499">
        <v>9008</v>
      </c>
      <c r="D174" s="502">
        <v>40049114.261238605</v>
      </c>
      <c r="E174" s="503">
        <v>37340462.571548425</v>
      </c>
      <c r="F174" s="509">
        <v>2708651.6896901801</v>
      </c>
      <c r="G174" s="510">
        <v>7.2539318025321889E-2</v>
      </c>
      <c r="H174" s="506">
        <v>-396180.76684205449</v>
      </c>
      <c r="I174" s="507">
        <v>508312.30967310932</v>
      </c>
      <c r="J174" s="508">
        <v>-904493.07651516376</v>
      </c>
      <c r="K174" s="499">
        <v>-100.40997741065317</v>
      </c>
      <c r="L174" s="499"/>
      <c r="M174" s="511" t="s">
        <v>598</v>
      </c>
      <c r="N174" s="500">
        <v>4120.816396536412</v>
      </c>
      <c r="O174" s="500">
        <v>4278.2356872354649</v>
      </c>
      <c r="P174" s="500">
        <v>4332.0338605480065</v>
      </c>
      <c r="Q174" s="500">
        <v>78.929840142095912</v>
      </c>
      <c r="R174" s="500">
        <v>80.307418133214526</v>
      </c>
      <c r="S174" s="500">
        <v>81.532635330808645</v>
      </c>
      <c r="T174" s="501">
        <v>3.781106279787072E-2</v>
      </c>
      <c r="U174" s="501">
        <v>1.2624262093991812E-2</v>
      </c>
      <c r="V174" s="501">
        <v>1.0509126616586753</v>
      </c>
    </row>
    <row r="175" spans="1:22" x14ac:dyDescent="0.25">
      <c r="A175" s="488">
        <v>563</v>
      </c>
      <c r="B175" s="488" t="s">
        <v>178</v>
      </c>
      <c r="C175" s="499">
        <v>7155</v>
      </c>
      <c r="D175" s="502">
        <v>35612848.212158121</v>
      </c>
      <c r="E175" s="503">
        <v>34151626.027519971</v>
      </c>
      <c r="F175" s="509">
        <v>1461222.18463815</v>
      </c>
      <c r="G175" s="510">
        <v>4.2786313701745037E-2</v>
      </c>
      <c r="H175" s="506">
        <v>334342.85284304817</v>
      </c>
      <c r="I175" s="507">
        <v>731890.51428769063</v>
      </c>
      <c r="J175" s="508">
        <v>-397547.66144464246</v>
      </c>
      <c r="K175" s="499">
        <v>-55.562216833632768</v>
      </c>
      <c r="L175" s="499"/>
      <c r="M175" s="511" t="s">
        <v>599</v>
      </c>
      <c r="N175" s="500">
        <v>4492.144585604472</v>
      </c>
      <c r="O175" s="500">
        <v>4820.8955223880594</v>
      </c>
      <c r="P175" s="500">
        <v>4770.0647704871872</v>
      </c>
      <c r="Q175" s="500">
        <v>118.93780573025856</v>
      </c>
      <c r="R175" s="500">
        <v>127.7105040833568</v>
      </c>
      <c r="S175" s="500">
        <v>140.38299070684315</v>
      </c>
      <c r="T175" s="501">
        <v>7.3198352684169965E-2</v>
      </c>
      <c r="U175" s="501">
        <v>-7.7109119362639422E-3</v>
      </c>
      <c r="V175" s="501">
        <v>1.064923014696479</v>
      </c>
    </row>
    <row r="176" spans="1:22" x14ac:dyDescent="0.25">
      <c r="A176" s="488">
        <v>564</v>
      </c>
      <c r="B176" s="488" t="s">
        <v>179</v>
      </c>
      <c r="C176" s="499">
        <v>207327</v>
      </c>
      <c r="D176" s="502">
        <v>729228164.48559988</v>
      </c>
      <c r="E176" s="503">
        <v>716637845.73007846</v>
      </c>
      <c r="F176" s="509">
        <v>12590318.755521417</v>
      </c>
      <c r="G176" s="510">
        <v>1.7568593161159336E-2</v>
      </c>
      <c r="H176" s="506">
        <v>-21811721.516549539</v>
      </c>
      <c r="I176" s="507">
        <v>-33614100.612830855</v>
      </c>
      <c r="J176" s="508">
        <v>11802379.096281316</v>
      </c>
      <c r="K176" s="499">
        <v>56.926396929880411</v>
      </c>
      <c r="L176" s="512"/>
      <c r="M176" s="488" t="s">
        <v>600</v>
      </c>
      <c r="N176" s="500">
        <v>3189.5563946808666</v>
      </c>
      <c r="O176" s="500">
        <v>3262.3492711592767</v>
      </c>
      <c r="P176" s="500">
        <v>3437.7337251011218</v>
      </c>
      <c r="Q176" s="500">
        <v>59.321747770430285</v>
      </c>
      <c r="R176" s="500">
        <v>65.505037014424175</v>
      </c>
      <c r="S176" s="500">
        <v>73.704495153781579</v>
      </c>
      <c r="T176" s="501">
        <v>2.4308749746709823E-2</v>
      </c>
      <c r="U176" s="501">
        <v>5.5165850148635842E-2</v>
      </c>
      <c r="V176" s="501">
        <v>1.0808156127411732</v>
      </c>
    </row>
    <row r="177" spans="1:22" x14ac:dyDescent="0.25">
      <c r="A177" s="488">
        <v>576</v>
      </c>
      <c r="B177" s="488" t="s">
        <v>180</v>
      </c>
      <c r="C177" s="499">
        <v>2861</v>
      </c>
      <c r="D177" s="502">
        <v>14086329.870138131</v>
      </c>
      <c r="E177" s="503">
        <v>13829439.715224124</v>
      </c>
      <c r="F177" s="509">
        <v>256890.15491400659</v>
      </c>
      <c r="G177" s="510">
        <v>1.8575601051372265E-2</v>
      </c>
      <c r="H177" s="506">
        <v>843287.56158048229</v>
      </c>
      <c r="I177" s="507">
        <v>734904.1913459684</v>
      </c>
      <c r="J177" s="508">
        <v>108383.37023451389</v>
      </c>
      <c r="K177" s="499">
        <v>37.88303748147986</v>
      </c>
      <c r="L177" s="499"/>
      <c r="M177" s="511" t="s">
        <v>601</v>
      </c>
      <c r="N177" s="500">
        <v>4787.5870010485842</v>
      </c>
      <c r="O177" s="500">
        <v>4711.0874200426442</v>
      </c>
      <c r="P177" s="500">
        <v>4922.8855721393038</v>
      </c>
      <c r="Q177" s="500">
        <v>97.168822090178253</v>
      </c>
      <c r="R177" s="500">
        <v>101.99004975124379</v>
      </c>
      <c r="S177" s="500">
        <v>106.60980810234541</v>
      </c>
      <c r="T177" s="501">
        <v>-1.4673886667034397E-2</v>
      </c>
      <c r="U177" s="501">
        <v>4.4964559952746619E-2</v>
      </c>
      <c r="V177" s="501">
        <v>1.0296308684289326</v>
      </c>
    </row>
    <row r="178" spans="1:22" x14ac:dyDescent="0.25">
      <c r="A178" s="488">
        <v>577</v>
      </c>
      <c r="B178" s="488" t="s">
        <v>181</v>
      </c>
      <c r="C178" s="499">
        <v>10922</v>
      </c>
      <c r="D178" s="502">
        <v>38371502.183675602</v>
      </c>
      <c r="E178" s="503">
        <v>36667336.859396502</v>
      </c>
      <c r="F178" s="509">
        <v>1704165.3242790997</v>
      </c>
      <c r="G178" s="510">
        <v>4.6476386622072999E-2</v>
      </c>
      <c r="H178" s="506">
        <v>-448966.36443179456</v>
      </c>
      <c r="I178" s="507">
        <v>-1060080.6150269136</v>
      </c>
      <c r="J178" s="508">
        <v>611114.25059511908</v>
      </c>
      <c r="K178" s="499">
        <v>55.952595732935279</v>
      </c>
      <c r="L178" s="499"/>
      <c r="M178" s="511" t="s">
        <v>602</v>
      </c>
      <c r="N178" s="500">
        <v>3140.5687099432339</v>
      </c>
      <c r="O178" s="500">
        <v>3301.8748301784258</v>
      </c>
      <c r="P178" s="500">
        <v>3387.1931890227333</v>
      </c>
      <c r="Q178" s="500">
        <v>72.422633217359461</v>
      </c>
      <c r="R178" s="500">
        <v>72.819490988135129</v>
      </c>
      <c r="S178" s="500">
        <v>74.721492618422246</v>
      </c>
      <c r="T178" s="501">
        <v>5.0327859846301948E-2</v>
      </c>
      <c r="U178" s="501">
        <v>2.5845410628019483E-2</v>
      </c>
      <c r="V178" s="501">
        <v>1.0774740146780784</v>
      </c>
    </row>
    <row r="179" spans="1:22" x14ac:dyDescent="0.25">
      <c r="A179" s="488">
        <v>578</v>
      </c>
      <c r="B179" s="488" t="s">
        <v>182</v>
      </c>
      <c r="C179" s="499">
        <v>3235</v>
      </c>
      <c r="D179" s="502">
        <v>17278659.913557231</v>
      </c>
      <c r="E179" s="503">
        <v>15257372.586242029</v>
      </c>
      <c r="F179" s="509">
        <v>2021287.327315202</v>
      </c>
      <c r="G179" s="510">
        <v>0.13247938436909179</v>
      </c>
      <c r="H179" s="506">
        <v>-382168.76131516322</v>
      </c>
      <c r="I179" s="507">
        <v>776598.99494644359</v>
      </c>
      <c r="J179" s="508">
        <v>-1158767.7562616067</v>
      </c>
      <c r="K179" s="499">
        <v>-358.19714258473158</v>
      </c>
      <c r="L179" s="499"/>
      <c r="M179" s="511" t="s">
        <v>603</v>
      </c>
      <c r="N179" s="500">
        <v>5352.0248707613864</v>
      </c>
      <c r="O179" s="500">
        <v>5204.145728643216</v>
      </c>
      <c r="P179" s="500">
        <v>5228.9572864321608</v>
      </c>
      <c r="Q179" s="500">
        <v>100.21651716671822</v>
      </c>
      <c r="R179" s="500">
        <v>136.62060301507537</v>
      </c>
      <c r="S179" s="500">
        <v>148.86934673366835</v>
      </c>
      <c r="T179" s="501">
        <v>-2.0445730175599364E-2</v>
      </c>
      <c r="U179" s="501">
        <v>6.9391355483681139E-3</v>
      </c>
      <c r="V179" s="501">
        <v>0.98635152967969486</v>
      </c>
    </row>
    <row r="180" spans="1:22" x14ac:dyDescent="0.25">
      <c r="A180" s="488">
        <v>580</v>
      </c>
      <c r="B180" s="488" t="s">
        <v>183</v>
      </c>
      <c r="C180" s="499">
        <v>4655</v>
      </c>
      <c r="D180" s="502">
        <v>25711560.646301679</v>
      </c>
      <c r="E180" s="503">
        <v>24777363.017023541</v>
      </c>
      <c r="F180" s="509">
        <v>934197.62927813828</v>
      </c>
      <c r="G180" s="510">
        <v>3.770367446432004E-2</v>
      </c>
      <c r="H180" s="506">
        <v>-403420.47707424039</v>
      </c>
      <c r="I180" s="507">
        <v>-90023.145456283091</v>
      </c>
      <c r="J180" s="508">
        <v>-313397.33161795733</v>
      </c>
      <c r="K180" s="499">
        <v>-67.324883269163763</v>
      </c>
      <c r="L180" s="499"/>
      <c r="M180" s="511" t="s">
        <v>604</v>
      </c>
      <c r="N180" s="500">
        <v>5108.0983157894734</v>
      </c>
      <c r="O180" s="500">
        <v>5453.5112666812511</v>
      </c>
      <c r="P180" s="500">
        <v>5508.2038941150731</v>
      </c>
      <c r="Q180" s="500">
        <v>124.59720730397422</v>
      </c>
      <c r="R180" s="500">
        <v>115.29205863049661</v>
      </c>
      <c r="S180" s="500">
        <v>117.04222270837892</v>
      </c>
      <c r="T180" s="501">
        <v>6.4232249083661763E-2</v>
      </c>
      <c r="U180" s="501">
        <v>1.0135533294048482E-2</v>
      </c>
      <c r="V180" s="501">
        <v>1.0750188104768492</v>
      </c>
    </row>
    <row r="181" spans="1:22" x14ac:dyDescent="0.25">
      <c r="A181" s="488">
        <v>581</v>
      </c>
      <c r="B181" s="488" t="s">
        <v>184</v>
      </c>
      <c r="C181" s="499">
        <v>6352</v>
      </c>
      <c r="D181" s="502">
        <v>28818519.573117182</v>
      </c>
      <c r="E181" s="503">
        <v>27399511.388362329</v>
      </c>
      <c r="F181" s="509">
        <v>1419008.1847548522</v>
      </c>
      <c r="G181" s="510">
        <v>5.1789543420747347E-2</v>
      </c>
      <c r="H181" s="506">
        <v>941744.12842739152</v>
      </c>
      <c r="I181" s="507">
        <v>865036.66287583194</v>
      </c>
      <c r="J181" s="508">
        <v>76707.46555155958</v>
      </c>
      <c r="K181" s="499">
        <v>12.076112334943259</v>
      </c>
      <c r="L181" s="499"/>
      <c r="M181" s="511" t="s">
        <v>605</v>
      </c>
      <c r="N181" s="500">
        <v>4339.5468986146097</v>
      </c>
      <c r="O181" s="500">
        <v>4456.1654733492442</v>
      </c>
      <c r="P181" s="500">
        <v>4529.8329355608594</v>
      </c>
      <c r="Q181" s="500">
        <v>79.030226700251887</v>
      </c>
      <c r="R181" s="500">
        <v>77.804295942720771</v>
      </c>
      <c r="S181" s="500">
        <v>79.554494828957843</v>
      </c>
      <c r="T181" s="501">
        <v>2.6115340007532684E-2</v>
      </c>
      <c r="U181" s="501">
        <v>1.6633913531723721E-2</v>
      </c>
      <c r="V181" s="501">
        <v>1.0431836538467933</v>
      </c>
    </row>
    <row r="182" spans="1:22" x14ac:dyDescent="0.25">
      <c r="A182" s="488">
        <v>583</v>
      </c>
      <c r="B182" s="488" t="s">
        <v>185</v>
      </c>
      <c r="C182" s="499">
        <v>931</v>
      </c>
      <c r="D182" s="502">
        <v>6855883.3468460916</v>
      </c>
      <c r="E182" s="503">
        <v>7038668.0903846631</v>
      </c>
      <c r="F182" s="509">
        <v>-182784.74353857152</v>
      </c>
      <c r="G182" s="510">
        <v>-2.5968655034077952E-2</v>
      </c>
      <c r="H182" s="506">
        <v>-830585.9021620343</v>
      </c>
      <c r="I182" s="507">
        <v>-942906.30604184628</v>
      </c>
      <c r="J182" s="508">
        <v>112320.40387981199</v>
      </c>
      <c r="K182" s="499">
        <v>120.64490212654349</v>
      </c>
      <c r="L182" s="499"/>
      <c r="M182" s="511" t="s">
        <v>606</v>
      </c>
      <c r="N182" s="500">
        <v>6683.6340923737916</v>
      </c>
      <c r="O182" s="500">
        <v>6781.3852813852818</v>
      </c>
      <c r="P182" s="500">
        <v>7301.9480519480521</v>
      </c>
      <c r="Q182" s="500">
        <v>210.52631578947367</v>
      </c>
      <c r="R182" s="500">
        <v>221.86147186147187</v>
      </c>
      <c r="S182" s="500">
        <v>335.49783549783552</v>
      </c>
      <c r="T182" s="501">
        <v>1.5823006519303018E-2</v>
      </c>
      <c r="U182" s="501">
        <v>9.0557873589862448E-2</v>
      </c>
      <c r="V182" s="501">
        <v>1.1078137779333521</v>
      </c>
    </row>
    <row r="183" spans="1:22" x14ac:dyDescent="0.25">
      <c r="A183" s="488">
        <v>584</v>
      </c>
      <c r="B183" s="488" t="s">
        <v>186</v>
      </c>
      <c r="C183" s="499">
        <v>2706</v>
      </c>
      <c r="D183" s="502">
        <v>12202142.197261309</v>
      </c>
      <c r="E183" s="503">
        <v>12114041.184365902</v>
      </c>
      <c r="F183" s="509">
        <v>88101.012895407155</v>
      </c>
      <c r="G183" s="510">
        <v>7.272636072024277E-3</v>
      </c>
      <c r="H183" s="506">
        <v>-358138.30411396106</v>
      </c>
      <c r="I183" s="507">
        <v>-563894.62093995651</v>
      </c>
      <c r="J183" s="508">
        <v>205756.31682599545</v>
      </c>
      <c r="K183" s="499">
        <v>76.037071997781027</v>
      </c>
      <c r="L183" s="499"/>
      <c r="M183" s="511" t="s">
        <v>607</v>
      </c>
      <c r="N183" s="500">
        <v>4044.2073946784922</v>
      </c>
      <c r="O183" s="500">
        <v>4255.1363466567054</v>
      </c>
      <c r="P183" s="500">
        <v>4392.9772132984681</v>
      </c>
      <c r="Q183" s="500">
        <v>114.19068736141907</v>
      </c>
      <c r="R183" s="500">
        <v>142.3234964512514</v>
      </c>
      <c r="S183" s="500">
        <v>170.71348524467689</v>
      </c>
      <c r="T183" s="501">
        <v>5.7488907110781806E-2</v>
      </c>
      <c r="U183" s="501">
        <v>3.7801563030920748E-2</v>
      </c>
      <c r="V183" s="501">
        <v>1.0974636406874296</v>
      </c>
    </row>
    <row r="184" spans="1:22" x14ac:dyDescent="0.25">
      <c r="A184" s="488">
        <v>588</v>
      </c>
      <c r="B184" s="488" t="s">
        <v>187</v>
      </c>
      <c r="C184" s="499">
        <v>1654</v>
      </c>
      <c r="D184" s="502">
        <v>9450230.7867076974</v>
      </c>
      <c r="E184" s="503">
        <v>8720987.1418857668</v>
      </c>
      <c r="F184" s="509">
        <v>729243.64482193068</v>
      </c>
      <c r="G184" s="510">
        <v>8.361939227263257E-2</v>
      </c>
      <c r="H184" s="506">
        <v>-440037.15890558279</v>
      </c>
      <c r="I184" s="507">
        <v>-88875.886865136243</v>
      </c>
      <c r="J184" s="508">
        <v>-351161.27204044652</v>
      </c>
      <c r="K184" s="499">
        <v>-212.31032166895196</v>
      </c>
      <c r="L184" s="499"/>
      <c r="M184" s="511" t="s">
        <v>608</v>
      </c>
      <c r="N184" s="500">
        <v>5064.4096795646919</v>
      </c>
      <c r="O184" s="500">
        <v>5689.5504252733899</v>
      </c>
      <c r="P184" s="500">
        <v>5431.3487241798302</v>
      </c>
      <c r="Q184" s="500">
        <v>85.852478839177749</v>
      </c>
      <c r="R184" s="500">
        <v>98.420413122721754</v>
      </c>
      <c r="S184" s="500">
        <v>100.8505467800729</v>
      </c>
      <c r="T184" s="501">
        <v>0.12382062512131919</v>
      </c>
      <c r="U184" s="501">
        <v>-4.4190196284244587E-2</v>
      </c>
      <c r="V184" s="501">
        <v>1.0741587711089255</v>
      </c>
    </row>
    <row r="185" spans="1:22" x14ac:dyDescent="0.25">
      <c r="A185" s="488">
        <v>592</v>
      </c>
      <c r="B185" s="488" t="s">
        <v>188</v>
      </c>
      <c r="C185" s="499">
        <v>3772</v>
      </c>
      <c r="D185" s="502">
        <v>13091789.838050192</v>
      </c>
      <c r="E185" s="503">
        <v>13696238.69671477</v>
      </c>
      <c r="F185" s="509">
        <v>-604448.85866457783</v>
      </c>
      <c r="G185" s="510">
        <v>-4.4132471114829736E-2</v>
      </c>
      <c r="H185" s="506">
        <v>700227.67995579506</v>
      </c>
      <c r="I185" s="507">
        <v>20323.747115839138</v>
      </c>
      <c r="J185" s="508">
        <v>679903.9328399559</v>
      </c>
      <c r="K185" s="499">
        <v>180.25024730645703</v>
      </c>
      <c r="L185" s="499"/>
      <c r="M185" s="511" t="s">
        <v>609</v>
      </c>
      <c r="N185" s="500">
        <v>3702.2751590668081</v>
      </c>
      <c r="O185" s="500">
        <v>3336.5044849143787</v>
      </c>
      <c r="P185" s="500">
        <v>3472.4109812449037</v>
      </c>
      <c r="Q185" s="500">
        <v>91.728525980911982</v>
      </c>
      <c r="R185" s="500">
        <v>94.319108453384075</v>
      </c>
      <c r="S185" s="500">
        <v>95.406360424028264</v>
      </c>
      <c r="T185" s="501">
        <v>-9.5724759865484677E-2</v>
      </c>
      <c r="U185" s="501">
        <v>3.9930280462684209E-2</v>
      </c>
      <c r="V185" s="501">
        <v>0.9403832040885477</v>
      </c>
    </row>
    <row r="186" spans="1:22" x14ac:dyDescent="0.25">
      <c r="A186" s="488">
        <v>593</v>
      </c>
      <c r="B186" s="488" t="s">
        <v>189</v>
      </c>
      <c r="C186" s="499">
        <v>17375</v>
      </c>
      <c r="D186" s="502">
        <v>88239514.953244939</v>
      </c>
      <c r="E186" s="503">
        <v>85765295.755569607</v>
      </c>
      <c r="F186" s="509">
        <v>2474219.1976753324</v>
      </c>
      <c r="G186" s="510">
        <v>2.8848722270215649E-2</v>
      </c>
      <c r="H186" s="506">
        <v>-1045970.4923668059</v>
      </c>
      <c r="I186" s="507">
        <v>-997867.65030126646</v>
      </c>
      <c r="J186" s="508">
        <v>-48102.842065539444</v>
      </c>
      <c r="K186" s="499">
        <v>-2.7685088958583854</v>
      </c>
      <c r="L186" s="499"/>
      <c r="M186" s="511" t="s">
        <v>610</v>
      </c>
      <c r="N186" s="500">
        <v>4618.4736241726614</v>
      </c>
      <c r="O186" s="500">
        <v>4912.9602783415485</v>
      </c>
      <c r="P186" s="500">
        <v>4965.3232821107567</v>
      </c>
      <c r="Q186" s="500">
        <v>84.776978417266193</v>
      </c>
      <c r="R186" s="500">
        <v>93.128443026964334</v>
      </c>
      <c r="S186" s="500">
        <v>93.070455204407068</v>
      </c>
      <c r="T186" s="501">
        <v>6.438910965361333E-2</v>
      </c>
      <c r="U186" s="501">
        <v>1.0448279856364984E-2</v>
      </c>
      <c r="V186" s="501">
        <v>1.0755101449473414</v>
      </c>
    </row>
    <row r="187" spans="1:22" x14ac:dyDescent="0.25">
      <c r="A187" s="488">
        <v>595</v>
      </c>
      <c r="B187" s="488" t="s">
        <v>190</v>
      </c>
      <c r="C187" s="499">
        <v>4321</v>
      </c>
      <c r="D187" s="502">
        <v>24647660.941215619</v>
      </c>
      <c r="E187" s="503">
        <v>23696221.368672311</v>
      </c>
      <c r="F187" s="509">
        <v>951439.57254330814</v>
      </c>
      <c r="G187" s="510">
        <v>4.0151531239540274E-2</v>
      </c>
      <c r="H187" s="506">
        <v>550834.59223135433</v>
      </c>
      <c r="I187" s="507">
        <v>782995.95002958796</v>
      </c>
      <c r="J187" s="508">
        <v>-232161.35779823363</v>
      </c>
      <c r="K187" s="499">
        <v>-53.728617865825882</v>
      </c>
      <c r="L187" s="499"/>
      <c r="M187" s="511" t="s">
        <v>611</v>
      </c>
      <c r="N187" s="500">
        <v>5283.4591043739874</v>
      </c>
      <c r="O187" s="500">
        <v>5468.0402715991568</v>
      </c>
      <c r="P187" s="500">
        <v>5663.5448372746432</v>
      </c>
      <c r="Q187" s="500">
        <v>98.819717657949553</v>
      </c>
      <c r="R187" s="500">
        <v>105.36174198080074</v>
      </c>
      <c r="S187" s="500">
        <v>112.15172090845235</v>
      </c>
      <c r="T187" s="501">
        <v>3.5509715841117728E-2</v>
      </c>
      <c r="U187" s="501">
        <v>3.6296420769618587E-2</v>
      </c>
      <c r="V187" s="501">
        <v>1.0730950121983152</v>
      </c>
    </row>
    <row r="188" spans="1:22" x14ac:dyDescent="0.25">
      <c r="A188" s="488">
        <v>598</v>
      </c>
      <c r="B188" s="488" t="s">
        <v>191</v>
      </c>
      <c r="C188" s="499">
        <v>19066</v>
      </c>
      <c r="D188" s="502">
        <v>85511229.925133362</v>
      </c>
      <c r="E188" s="503">
        <v>81684357.133507758</v>
      </c>
      <c r="F188" s="509">
        <v>3826872.791625604</v>
      </c>
      <c r="G188" s="510">
        <v>4.6849518389069644E-2</v>
      </c>
      <c r="H188" s="506">
        <v>-3544871.6600922244</v>
      </c>
      <c r="I188" s="507">
        <v>-3194629.4466780969</v>
      </c>
      <c r="J188" s="508">
        <v>-350242.21341412747</v>
      </c>
      <c r="K188" s="499">
        <v>-18.36998916469776</v>
      </c>
      <c r="L188" s="499"/>
      <c r="M188" s="511" t="s">
        <v>612</v>
      </c>
      <c r="N188" s="500">
        <v>4119.8486090422739</v>
      </c>
      <c r="O188" s="500">
        <v>4269.5852534562209</v>
      </c>
      <c r="P188" s="500">
        <v>4241.4641809803097</v>
      </c>
      <c r="Q188" s="500">
        <v>122.78401342704291</v>
      </c>
      <c r="R188" s="500">
        <v>145.9991621281944</v>
      </c>
      <c r="S188" s="500">
        <v>146.62756598240469</v>
      </c>
      <c r="T188" s="501">
        <v>4.0765206065482174E-2</v>
      </c>
      <c r="U188" s="501">
        <v>-6.2262808349144994E-3</v>
      </c>
      <c r="V188" s="501">
        <v>1.0342851096093109</v>
      </c>
    </row>
    <row r="189" spans="1:22" x14ac:dyDescent="0.25">
      <c r="A189" s="488">
        <v>599</v>
      </c>
      <c r="B189" s="488" t="s">
        <v>613</v>
      </c>
      <c r="C189" s="499">
        <v>11174</v>
      </c>
      <c r="D189" s="502">
        <v>39434219.484849527</v>
      </c>
      <c r="E189" s="503">
        <v>36737765.191228986</v>
      </c>
      <c r="F189" s="509">
        <v>2696454.2936205417</v>
      </c>
      <c r="G189" s="510">
        <v>7.339734138929907E-2</v>
      </c>
      <c r="H189" s="506">
        <v>-2554467.4506620141</v>
      </c>
      <c r="I189" s="507">
        <v>-1772266.2416052865</v>
      </c>
      <c r="J189" s="508">
        <v>-782201.20905672759</v>
      </c>
      <c r="K189" s="499">
        <v>-70.001898072017866</v>
      </c>
      <c r="L189" s="499"/>
      <c r="M189" s="511" t="s">
        <v>614</v>
      </c>
      <c r="N189" s="500">
        <v>3158.5543628065152</v>
      </c>
      <c r="O189" s="500">
        <v>3335.5115925163368</v>
      </c>
      <c r="P189" s="500">
        <v>3450.5415808790617</v>
      </c>
      <c r="Q189" s="500">
        <v>71.326293180597816</v>
      </c>
      <c r="R189" s="500">
        <v>76.089875570674067</v>
      </c>
      <c r="S189" s="500">
        <v>78.685883090144117</v>
      </c>
      <c r="T189" s="501">
        <v>5.626239216085227E-2</v>
      </c>
      <c r="U189" s="501">
        <v>3.4478234630421767E-2</v>
      </c>
      <c r="V189" s="501">
        <v>1.0926804547490645</v>
      </c>
    </row>
    <row r="190" spans="1:22" x14ac:dyDescent="0.25">
      <c r="A190" s="488">
        <v>601</v>
      </c>
      <c r="B190" s="488" t="s">
        <v>193</v>
      </c>
      <c r="C190" s="499">
        <v>3931</v>
      </c>
      <c r="D190" s="502">
        <v>19333031.043739155</v>
      </c>
      <c r="E190" s="503">
        <v>18611674.410198122</v>
      </c>
      <c r="F190" s="509">
        <v>721356.63354103267</v>
      </c>
      <c r="G190" s="510">
        <v>3.8758287816692674E-2</v>
      </c>
      <c r="H190" s="506">
        <v>1241476.9640137814</v>
      </c>
      <c r="I190" s="507">
        <v>1470644.4666104612</v>
      </c>
      <c r="J190" s="508">
        <v>-229167.50259667984</v>
      </c>
      <c r="K190" s="499">
        <v>-58.2975076562401</v>
      </c>
      <c r="L190" s="499"/>
      <c r="M190" s="511" t="s">
        <v>615</v>
      </c>
      <c r="N190" s="500">
        <v>4608.7476469091835</v>
      </c>
      <c r="O190" s="500">
        <v>4752.5161290322585</v>
      </c>
      <c r="P190" s="500">
        <v>4869.677419354839</v>
      </c>
      <c r="Q190" s="500">
        <v>89.799033324853724</v>
      </c>
      <c r="R190" s="500">
        <v>93.935483870967744</v>
      </c>
      <c r="S190" s="500">
        <v>93.935483870967744</v>
      </c>
      <c r="T190" s="501">
        <v>3.147886841082137E-2</v>
      </c>
      <c r="U190" s="501">
        <v>2.4174653887113928E-2</v>
      </c>
      <c r="V190" s="501">
        <v>1.056414513046525</v>
      </c>
    </row>
    <row r="191" spans="1:22" x14ac:dyDescent="0.25">
      <c r="A191" s="488">
        <v>604</v>
      </c>
      <c r="B191" s="488" t="s">
        <v>194</v>
      </c>
      <c r="C191" s="499">
        <v>19803</v>
      </c>
      <c r="D191" s="502">
        <v>59817743.640762202</v>
      </c>
      <c r="E191" s="503">
        <v>60510839.36027804</v>
      </c>
      <c r="F191" s="509">
        <v>-693095.71951583773</v>
      </c>
      <c r="G191" s="510">
        <v>-1.1454075449014776E-2</v>
      </c>
      <c r="H191" s="506">
        <v>4126406.0276300306</v>
      </c>
      <c r="I191" s="507">
        <v>565201.94075148017</v>
      </c>
      <c r="J191" s="508">
        <v>3561204.0868785502</v>
      </c>
      <c r="K191" s="499">
        <v>179.83154506279607</v>
      </c>
      <c r="L191" s="499"/>
      <c r="M191" s="511" t="s">
        <v>616</v>
      </c>
      <c r="N191" s="500">
        <v>2933.7841584608391</v>
      </c>
      <c r="O191" s="500">
        <v>2767.5557974959174</v>
      </c>
      <c r="P191" s="500">
        <v>2907.2103726431433</v>
      </c>
      <c r="Q191" s="500">
        <v>75.241125082058275</v>
      </c>
      <c r="R191" s="500">
        <v>74.182214084228235</v>
      </c>
      <c r="S191" s="500">
        <v>77.250457762161631</v>
      </c>
      <c r="T191" s="501">
        <v>-5.5595169930172106E-2</v>
      </c>
      <c r="U191" s="501">
        <v>5.0223777928704472E-2</v>
      </c>
      <c r="V191" s="501">
        <v>0.99183640853005073</v>
      </c>
    </row>
    <row r="192" spans="1:22" x14ac:dyDescent="0.25">
      <c r="A192" s="488">
        <v>607</v>
      </c>
      <c r="B192" s="488" t="s">
        <v>195</v>
      </c>
      <c r="C192" s="499">
        <v>4201</v>
      </c>
      <c r="D192" s="502">
        <v>19490069.206855033</v>
      </c>
      <c r="E192" s="503">
        <v>18478929.056537356</v>
      </c>
      <c r="F192" s="509">
        <v>1011140.1503176764</v>
      </c>
      <c r="G192" s="510">
        <v>5.4718547120562795E-2</v>
      </c>
      <c r="H192" s="506">
        <v>225680.48616045047</v>
      </c>
      <c r="I192" s="507">
        <v>814462.69973785558</v>
      </c>
      <c r="J192" s="508">
        <v>-588782.21357740508</v>
      </c>
      <c r="K192" s="499">
        <v>-140.15287159662105</v>
      </c>
      <c r="L192" s="499"/>
      <c r="M192" s="511" t="s">
        <v>617</v>
      </c>
      <c r="N192" s="500">
        <v>4213.0310354677458</v>
      </c>
      <c r="O192" s="500">
        <v>4419.3703436673877</v>
      </c>
      <c r="P192" s="500">
        <v>4595.0492670031244</v>
      </c>
      <c r="Q192" s="500">
        <v>84.979766722208993</v>
      </c>
      <c r="R192" s="500">
        <v>93.246815669310266</v>
      </c>
      <c r="S192" s="500">
        <v>102.13890891612593</v>
      </c>
      <c r="T192" s="501">
        <v>4.9931553693954189E-2</v>
      </c>
      <c r="U192" s="501">
        <v>4.0901102412525869E-2</v>
      </c>
      <c r="V192" s="501">
        <v>1.0928749116977332</v>
      </c>
    </row>
    <row r="193" spans="1:22" x14ac:dyDescent="0.25">
      <c r="A193" s="488">
        <v>608</v>
      </c>
      <c r="B193" s="488" t="s">
        <v>196</v>
      </c>
      <c r="C193" s="499">
        <v>2063</v>
      </c>
      <c r="D193" s="502">
        <v>9139735.4027833026</v>
      </c>
      <c r="E193" s="503">
        <v>9670638.2145816702</v>
      </c>
      <c r="F193" s="509">
        <v>-530902.81179836765</v>
      </c>
      <c r="G193" s="510">
        <v>-5.4898425524579846E-2</v>
      </c>
      <c r="H193" s="506">
        <v>212942.6898763139</v>
      </c>
      <c r="I193" s="507">
        <v>-307148.29775534582</v>
      </c>
      <c r="J193" s="508">
        <v>520090.98763165972</v>
      </c>
      <c r="K193" s="499">
        <v>252.10421116415887</v>
      </c>
      <c r="L193" s="499"/>
      <c r="M193" s="511" t="s">
        <v>618</v>
      </c>
      <c r="N193" s="500">
        <v>4346.3287833252543</v>
      </c>
      <c r="O193" s="500">
        <v>4356.6815697963239</v>
      </c>
      <c r="P193" s="500">
        <v>4615.0024838549425</v>
      </c>
      <c r="Q193" s="500">
        <v>141.05671352399418</v>
      </c>
      <c r="R193" s="500">
        <v>142.07650273224044</v>
      </c>
      <c r="S193" s="500">
        <v>140.08941877794337</v>
      </c>
      <c r="T193" s="501">
        <v>2.5343433692739392E-3</v>
      </c>
      <c r="U193" s="501">
        <v>5.6978798586572399E-2</v>
      </c>
      <c r="V193" s="501">
        <v>1.0596575457962332</v>
      </c>
    </row>
    <row r="194" spans="1:22" x14ac:dyDescent="0.25">
      <c r="A194" s="488">
        <v>609</v>
      </c>
      <c r="B194" s="488" t="s">
        <v>197</v>
      </c>
      <c r="C194" s="499">
        <v>83684</v>
      </c>
      <c r="D194" s="502">
        <v>346910810.29335147</v>
      </c>
      <c r="E194" s="503">
        <v>332960042.7274639</v>
      </c>
      <c r="F194" s="509">
        <v>13950767.56588757</v>
      </c>
      <c r="G194" s="510">
        <v>4.189922445831322E-2</v>
      </c>
      <c r="H194" s="506">
        <v>-10473797.254036156</v>
      </c>
      <c r="I194" s="507">
        <v>-11461999.895892872</v>
      </c>
      <c r="J194" s="508">
        <v>988202.64185671508</v>
      </c>
      <c r="K194" s="499">
        <v>11.808740522163317</v>
      </c>
      <c r="L194" s="512"/>
      <c r="M194" s="511" t="s">
        <v>619</v>
      </c>
      <c r="N194" s="500">
        <v>3598.0715680416806</v>
      </c>
      <c r="O194" s="500">
        <v>3889.1976380687738</v>
      </c>
      <c r="P194" s="500">
        <v>4153.3578469535641</v>
      </c>
      <c r="Q194" s="500">
        <v>83.683858324171879</v>
      </c>
      <c r="R194" s="500">
        <v>89.901905594614988</v>
      </c>
      <c r="S194" s="500">
        <v>95.782778982165738</v>
      </c>
      <c r="T194" s="501">
        <v>8.0761507178937153E-2</v>
      </c>
      <c r="U194" s="501">
        <v>6.7864872267991982E-2</v>
      </c>
      <c r="V194" s="501">
        <v>1.1541072488157982</v>
      </c>
    </row>
    <row r="195" spans="1:22" x14ac:dyDescent="0.25">
      <c r="A195" s="488">
        <v>611</v>
      </c>
      <c r="B195" s="488" t="s">
        <v>198</v>
      </c>
      <c r="C195" s="499">
        <v>5070</v>
      </c>
      <c r="D195" s="502">
        <v>15083621.505321169</v>
      </c>
      <c r="E195" s="503">
        <v>14256947.932348281</v>
      </c>
      <c r="F195" s="509">
        <v>826673.57297288813</v>
      </c>
      <c r="G195" s="510">
        <v>5.7983909101414918E-2</v>
      </c>
      <c r="H195" s="506">
        <v>202651.87123917049</v>
      </c>
      <c r="I195" s="507">
        <v>405146.79652881576</v>
      </c>
      <c r="J195" s="508">
        <v>-202494.92528964527</v>
      </c>
      <c r="K195" s="499">
        <v>-39.939827473302813</v>
      </c>
      <c r="L195" s="499"/>
      <c r="M195" s="511" t="s">
        <v>620</v>
      </c>
      <c r="N195" s="500">
        <v>2856.4049526627218</v>
      </c>
      <c r="O195" s="500">
        <v>2834.5834978286616</v>
      </c>
      <c r="P195" s="500">
        <v>2857.0864587445717</v>
      </c>
      <c r="Q195" s="500">
        <v>78.500986193293883</v>
      </c>
      <c r="R195" s="500">
        <v>81.129095933675487</v>
      </c>
      <c r="S195" s="500">
        <v>81.129095933675487</v>
      </c>
      <c r="T195" s="501">
        <v>-6.5396798035578518E-3</v>
      </c>
      <c r="U195" s="501">
        <v>7.7178254688241577E-3</v>
      </c>
      <c r="V195" s="501">
        <v>1.0011276735579204</v>
      </c>
    </row>
    <row r="196" spans="1:22" x14ac:dyDescent="0.25">
      <c r="A196" s="488">
        <v>614</v>
      </c>
      <c r="B196" s="488" t="s">
        <v>199</v>
      </c>
      <c r="C196" s="499">
        <v>3117</v>
      </c>
      <c r="D196" s="502">
        <v>20197653.602546912</v>
      </c>
      <c r="E196" s="503">
        <v>21556275.21432722</v>
      </c>
      <c r="F196" s="509">
        <v>-1358621.6117803082</v>
      </c>
      <c r="G196" s="510">
        <v>-6.3026733434787027E-2</v>
      </c>
      <c r="H196" s="506">
        <v>-495896.88494806981</v>
      </c>
      <c r="I196" s="507">
        <v>-1376047.8800798538</v>
      </c>
      <c r="J196" s="508">
        <v>880150.995131784</v>
      </c>
      <c r="K196" s="499">
        <v>282.37118868520503</v>
      </c>
      <c r="L196" s="499"/>
      <c r="M196" s="511" t="s">
        <v>621</v>
      </c>
      <c r="N196" s="500">
        <v>6016.0183573949316</v>
      </c>
      <c r="O196" s="500">
        <v>6238.0952380952385</v>
      </c>
      <c r="P196" s="500">
        <v>6467.0580560991521</v>
      </c>
      <c r="Q196" s="500">
        <v>0</v>
      </c>
      <c r="R196" s="500">
        <v>123.61382909328115</v>
      </c>
      <c r="S196" s="500">
        <v>127.20156555772994</v>
      </c>
      <c r="T196" s="501">
        <v>5.746171126101407E-2</v>
      </c>
      <c r="U196" s="501">
        <v>3.6554729556523835E-2</v>
      </c>
      <c r="V196" s="501">
        <v>1.0961169381325395</v>
      </c>
    </row>
    <row r="197" spans="1:22" x14ac:dyDescent="0.25">
      <c r="A197" s="488">
        <v>615</v>
      </c>
      <c r="B197" s="488" t="s">
        <v>200</v>
      </c>
      <c r="C197" s="499">
        <v>7779</v>
      </c>
      <c r="D197" s="502">
        <v>37547704.062495828</v>
      </c>
      <c r="E197" s="503">
        <v>36565522.507362828</v>
      </c>
      <c r="F197" s="509">
        <v>982181.55513300002</v>
      </c>
      <c r="G197" s="510">
        <v>2.6860864765031817E-2</v>
      </c>
      <c r="H197" s="506">
        <v>2081542.1113408031</v>
      </c>
      <c r="I197" s="507">
        <v>1692798.5331174333</v>
      </c>
      <c r="J197" s="508">
        <v>388743.57822336978</v>
      </c>
      <c r="K197" s="499">
        <v>49.973464227197553</v>
      </c>
      <c r="L197" s="499"/>
      <c r="M197" s="511" t="s">
        <v>622</v>
      </c>
      <c r="N197" s="500">
        <v>4755.3702416763081</v>
      </c>
      <c r="O197" s="500">
        <v>4670.4871060171918</v>
      </c>
      <c r="P197" s="500">
        <v>4811.0184943995828</v>
      </c>
      <c r="Q197" s="500">
        <v>67.746496979046157</v>
      </c>
      <c r="R197" s="500">
        <v>72.284449075280023</v>
      </c>
      <c r="S197" s="500">
        <v>72.284449075280023</v>
      </c>
      <c r="T197" s="501">
        <v>-1.665835349141509E-2</v>
      </c>
      <c r="U197" s="501">
        <v>2.9630646711519937E-2</v>
      </c>
      <c r="V197" s="501">
        <v>1.0124786954330052</v>
      </c>
    </row>
    <row r="198" spans="1:22" x14ac:dyDescent="0.25">
      <c r="A198" s="488">
        <v>616</v>
      </c>
      <c r="B198" s="488" t="s">
        <v>201</v>
      </c>
      <c r="C198" s="499">
        <v>1833</v>
      </c>
      <c r="D198" s="502">
        <v>6927551.1556033641</v>
      </c>
      <c r="E198" s="503">
        <v>6630929.4771837993</v>
      </c>
      <c r="F198" s="509">
        <v>296621.67841956485</v>
      </c>
      <c r="G198" s="510">
        <v>4.4733046768209953E-2</v>
      </c>
      <c r="H198" s="506">
        <v>-38503.108451899709</v>
      </c>
      <c r="I198" s="507">
        <v>-48547.106787587356</v>
      </c>
      <c r="J198" s="508">
        <v>10043.998335687647</v>
      </c>
      <c r="K198" s="499">
        <v>5.4795408268890604</v>
      </c>
      <c r="L198" s="499"/>
      <c r="M198" s="511" t="s">
        <v>623</v>
      </c>
      <c r="N198" s="500">
        <v>3340.8905346426623</v>
      </c>
      <c r="O198" s="500">
        <v>3694.8051948051948</v>
      </c>
      <c r="P198" s="500">
        <v>3831.1688311688313</v>
      </c>
      <c r="Q198" s="500">
        <v>101.47299509001637</v>
      </c>
      <c r="R198" s="500">
        <v>105.51948051948052</v>
      </c>
      <c r="S198" s="500">
        <v>115.25974025974025</v>
      </c>
      <c r="T198" s="501">
        <v>0.10398702591989006</v>
      </c>
      <c r="U198" s="501">
        <v>3.8445108927808613E-2</v>
      </c>
      <c r="V198" s="501">
        <v>1.1464299273862679</v>
      </c>
    </row>
    <row r="199" spans="1:22" x14ac:dyDescent="0.25">
      <c r="A199" s="488">
        <v>619</v>
      </c>
      <c r="B199" s="488" t="s">
        <v>202</v>
      </c>
      <c r="C199" s="499">
        <v>2785</v>
      </c>
      <c r="D199" s="502">
        <v>12905369.333423212</v>
      </c>
      <c r="E199" s="503">
        <v>13026860.567522679</v>
      </c>
      <c r="F199" s="509">
        <v>-121491.23409946635</v>
      </c>
      <c r="G199" s="510">
        <v>-9.3262097548166487E-3</v>
      </c>
      <c r="H199" s="506">
        <v>892726.6301944725</v>
      </c>
      <c r="I199" s="507">
        <v>666946.11612885189</v>
      </c>
      <c r="J199" s="508">
        <v>225780.51406562061</v>
      </c>
      <c r="K199" s="499">
        <v>81.070202537027143</v>
      </c>
      <c r="L199" s="499"/>
      <c r="M199" s="511" t="s">
        <v>624</v>
      </c>
      <c r="N199" s="500">
        <v>4346.4890807899465</v>
      </c>
      <c r="O199" s="500">
        <v>4544.6855461566756</v>
      </c>
      <c r="P199" s="500">
        <v>4700.6252298639201</v>
      </c>
      <c r="Q199" s="500">
        <v>80.789946140035909</v>
      </c>
      <c r="R199" s="500">
        <v>79.440970945200448</v>
      </c>
      <c r="S199" s="500">
        <v>79.440970945200448</v>
      </c>
      <c r="T199" s="501">
        <v>4.4462408846273727E-2</v>
      </c>
      <c r="U199" s="501">
        <v>3.372305734510439E-2</v>
      </c>
      <c r="V199" s="501">
        <v>1.0796848745546024</v>
      </c>
    </row>
    <row r="200" spans="1:22" x14ac:dyDescent="0.25">
      <c r="A200" s="488">
        <v>620</v>
      </c>
      <c r="B200" s="488" t="s">
        <v>203</v>
      </c>
      <c r="C200" s="499">
        <v>2491</v>
      </c>
      <c r="D200" s="502">
        <v>15718137.223628625</v>
      </c>
      <c r="E200" s="503">
        <v>15658477.756325452</v>
      </c>
      <c r="F200" s="509">
        <v>59659.467303173617</v>
      </c>
      <c r="G200" s="510">
        <v>3.810042600026901E-3</v>
      </c>
      <c r="H200" s="506">
        <v>499529.01254174334</v>
      </c>
      <c r="I200" s="507">
        <v>278668.82411139284</v>
      </c>
      <c r="J200" s="508">
        <v>220860.18843035051</v>
      </c>
      <c r="K200" s="499">
        <v>88.66326311936993</v>
      </c>
      <c r="L200" s="499"/>
      <c r="M200" s="511" t="s">
        <v>625</v>
      </c>
      <c r="N200" s="500">
        <v>5563.962075471698</v>
      </c>
      <c r="O200" s="500">
        <v>6157.3355128729054</v>
      </c>
      <c r="P200" s="500">
        <v>6191.6632611360847</v>
      </c>
      <c r="Q200" s="500">
        <v>103.97430750702529</v>
      </c>
      <c r="R200" s="500">
        <v>140.98896608091542</v>
      </c>
      <c r="S200" s="500">
        <v>147.93624846751123</v>
      </c>
      <c r="T200" s="501">
        <v>0.11122003730814711</v>
      </c>
      <c r="U200" s="501">
        <v>6.5533350635866849E-3</v>
      </c>
      <c r="V200" s="501">
        <v>1.1185022345419986</v>
      </c>
    </row>
    <row r="201" spans="1:22" x14ac:dyDescent="0.25">
      <c r="A201" s="488">
        <v>623</v>
      </c>
      <c r="B201" s="488" t="s">
        <v>204</v>
      </c>
      <c r="C201" s="499">
        <v>2137</v>
      </c>
      <c r="D201" s="502">
        <v>11548798.257846311</v>
      </c>
      <c r="E201" s="503">
        <v>11895997.526460281</v>
      </c>
      <c r="F201" s="509">
        <v>-347199.26861396991</v>
      </c>
      <c r="G201" s="510">
        <v>-2.9186225689917484E-2</v>
      </c>
      <c r="H201" s="506">
        <v>400572.55295975233</v>
      </c>
      <c r="I201" s="507">
        <v>-50950.369143552416</v>
      </c>
      <c r="J201" s="508">
        <v>451522.92210330477</v>
      </c>
      <c r="K201" s="499">
        <v>211.28821811104575</v>
      </c>
      <c r="L201" s="499"/>
      <c r="M201" s="511" t="s">
        <v>626</v>
      </c>
      <c r="N201" s="500">
        <v>4835.5665465605989</v>
      </c>
      <c r="O201" s="500">
        <v>5381.7838603114678</v>
      </c>
      <c r="P201" s="500">
        <v>5125.5309108069841</v>
      </c>
      <c r="Q201" s="500">
        <v>89.377632194665424</v>
      </c>
      <c r="R201" s="500">
        <v>103.82255781028788</v>
      </c>
      <c r="S201" s="500">
        <v>105.23831996224634</v>
      </c>
      <c r="T201" s="501">
        <v>0.11384133890999615</v>
      </c>
      <c r="U201" s="501">
        <v>-4.6455609084652405E-2</v>
      </c>
      <c r="V201" s="501">
        <v>1.0620971610872676</v>
      </c>
    </row>
    <row r="202" spans="1:22" x14ac:dyDescent="0.25">
      <c r="A202" s="488">
        <v>624</v>
      </c>
      <c r="B202" s="488" t="s">
        <v>205</v>
      </c>
      <c r="C202" s="499">
        <v>5125</v>
      </c>
      <c r="D202" s="502">
        <v>17578828.144134935</v>
      </c>
      <c r="E202" s="503">
        <v>17301579.670009568</v>
      </c>
      <c r="F202" s="509">
        <v>277248.47412536666</v>
      </c>
      <c r="G202" s="510">
        <v>1.6024460159897835E-2</v>
      </c>
      <c r="H202" s="506">
        <v>1320733.7573591806</v>
      </c>
      <c r="I202" s="507">
        <v>1072308.7215875685</v>
      </c>
      <c r="J202" s="508">
        <v>248425.03577161208</v>
      </c>
      <c r="K202" s="499">
        <v>48.473177711534063</v>
      </c>
      <c r="L202" s="499"/>
      <c r="M202" s="511" t="s">
        <v>205</v>
      </c>
      <c r="N202" s="500">
        <v>3465.0543980487805</v>
      </c>
      <c r="O202" s="500">
        <v>3303.8296209456821</v>
      </c>
      <c r="P202" s="500">
        <v>3313.2082844861275</v>
      </c>
      <c r="Q202" s="500">
        <v>74.146341463414629</v>
      </c>
      <c r="R202" s="500">
        <v>69.75381008206331</v>
      </c>
      <c r="S202" s="500">
        <v>74.638530676045335</v>
      </c>
      <c r="T202" s="501">
        <v>-4.6795115811169352E-2</v>
      </c>
      <c r="U202" s="501">
        <v>4.2279624695933382E-3</v>
      </c>
      <c r="V202" s="501">
        <v>0.95723499866501405</v>
      </c>
    </row>
    <row r="203" spans="1:22" x14ac:dyDescent="0.25">
      <c r="A203" s="488">
        <v>625</v>
      </c>
      <c r="B203" s="488" t="s">
        <v>206</v>
      </c>
      <c r="C203" s="499">
        <v>3051</v>
      </c>
      <c r="D203" s="502">
        <v>12900796.658158194</v>
      </c>
      <c r="E203" s="503">
        <v>12735078.797059122</v>
      </c>
      <c r="F203" s="509">
        <v>165717.8610990718</v>
      </c>
      <c r="G203" s="510">
        <v>1.3012707949427103E-2</v>
      </c>
      <c r="H203" s="506">
        <v>803389.54815674876</v>
      </c>
      <c r="I203" s="507">
        <v>700380.42276682029</v>
      </c>
      <c r="J203" s="508">
        <v>103009.12538992846</v>
      </c>
      <c r="K203" s="499">
        <v>33.762414090438696</v>
      </c>
      <c r="L203" s="499"/>
      <c r="M203" s="511" t="s">
        <v>627</v>
      </c>
      <c r="N203" s="500">
        <v>3701.6859423139954</v>
      </c>
      <c r="O203" s="500">
        <v>3983.5796387520527</v>
      </c>
      <c r="P203" s="500">
        <v>4104.1050903119867</v>
      </c>
      <c r="Q203" s="500">
        <v>111.11111111111111</v>
      </c>
      <c r="R203" s="500">
        <v>116.91297208538587</v>
      </c>
      <c r="S203" s="500">
        <v>125.1231527093596</v>
      </c>
      <c r="T203" s="501">
        <v>7.5455250667981311E-2</v>
      </c>
      <c r="U203" s="501">
        <v>3.1395162582091851E-2</v>
      </c>
      <c r="V203" s="501">
        <v>1.1092193431124668</v>
      </c>
    </row>
    <row r="204" spans="1:22" x14ac:dyDescent="0.25">
      <c r="A204" s="488">
        <v>626</v>
      </c>
      <c r="B204" s="488" t="s">
        <v>207</v>
      </c>
      <c r="C204" s="499">
        <v>5033</v>
      </c>
      <c r="D204" s="502">
        <v>28203990.013845269</v>
      </c>
      <c r="E204" s="503">
        <v>28596427.789294653</v>
      </c>
      <c r="F204" s="509">
        <v>-392437.775449384</v>
      </c>
      <c r="G204" s="510">
        <v>-1.3723314616110788E-2</v>
      </c>
      <c r="H204" s="506">
        <v>-129950.92760049464</v>
      </c>
      <c r="I204" s="507">
        <v>-435699.88770963531</v>
      </c>
      <c r="J204" s="508">
        <v>305748.96010914067</v>
      </c>
      <c r="K204" s="499">
        <v>60.74884961437327</v>
      </c>
      <c r="L204" s="499"/>
      <c r="M204" s="511" t="s">
        <v>207</v>
      </c>
      <c r="N204" s="500">
        <v>5373.624311543811</v>
      </c>
      <c r="O204" s="500">
        <v>5465.5380894800483</v>
      </c>
      <c r="P204" s="500">
        <v>5481.8621523579204</v>
      </c>
      <c r="Q204" s="500">
        <v>103.31810053645937</v>
      </c>
      <c r="R204" s="500">
        <v>111.44699717855703</v>
      </c>
      <c r="S204" s="500">
        <v>117.29141475211608</v>
      </c>
      <c r="T204" s="501">
        <v>1.8266154188087746E-2</v>
      </c>
      <c r="U204" s="501">
        <v>3.9749936761463989E-3</v>
      </c>
      <c r="V204" s="501">
        <v>1.0223137557116193</v>
      </c>
    </row>
    <row r="205" spans="1:22" x14ac:dyDescent="0.25">
      <c r="A205" s="488">
        <v>630</v>
      </c>
      <c r="B205" s="488" t="s">
        <v>208</v>
      </c>
      <c r="C205" s="499">
        <v>1593</v>
      </c>
      <c r="D205" s="502">
        <v>7333070.8861593017</v>
      </c>
      <c r="E205" s="503">
        <v>6212301.9294137806</v>
      </c>
      <c r="F205" s="509">
        <v>1120768.9567455212</v>
      </c>
      <c r="G205" s="510">
        <v>0.18041121785130004</v>
      </c>
      <c r="H205" s="506">
        <v>-319839.7151869231</v>
      </c>
      <c r="I205" s="507">
        <v>170562.37906087487</v>
      </c>
      <c r="J205" s="508">
        <v>-490402.09424779797</v>
      </c>
      <c r="K205" s="499">
        <v>-307.84814453722407</v>
      </c>
      <c r="L205" s="499"/>
      <c r="M205" s="511" t="s">
        <v>628</v>
      </c>
      <c r="N205" s="500">
        <v>4206.5089014438163</v>
      </c>
      <c r="O205" s="500">
        <v>4130.5947271612504</v>
      </c>
      <c r="P205" s="500">
        <v>4426.732066217045</v>
      </c>
      <c r="Q205" s="500">
        <v>146.89265536723164</v>
      </c>
      <c r="R205" s="500">
        <v>131.82096873083998</v>
      </c>
      <c r="S205" s="500">
        <v>150.21459227467813</v>
      </c>
      <c r="T205" s="501">
        <v>-2.089994679599616E-2</v>
      </c>
      <c r="U205" s="501">
        <v>7.3791714614499515E-2</v>
      </c>
      <c r="V205" s="501">
        <v>1.051349524909075</v>
      </c>
    </row>
    <row r="206" spans="1:22" x14ac:dyDescent="0.25">
      <c r="A206" s="488">
        <v>631</v>
      </c>
      <c r="B206" s="488" t="s">
        <v>209</v>
      </c>
      <c r="C206" s="499">
        <v>1994</v>
      </c>
      <c r="D206" s="502">
        <v>6766480.2416518424</v>
      </c>
      <c r="E206" s="503">
        <v>7059310.6620283751</v>
      </c>
      <c r="F206" s="509">
        <v>-292830.42037653271</v>
      </c>
      <c r="G206" s="510">
        <v>-4.1481446899858179E-2</v>
      </c>
      <c r="H206" s="506">
        <v>653785.11475840921</v>
      </c>
      <c r="I206" s="507">
        <v>386775.32654680114</v>
      </c>
      <c r="J206" s="508">
        <v>267009.78821160807</v>
      </c>
      <c r="K206" s="499">
        <v>133.90661394764697</v>
      </c>
      <c r="L206" s="499"/>
      <c r="M206" s="511" t="s">
        <v>629</v>
      </c>
      <c r="N206" s="500">
        <v>3315.7449949849552</v>
      </c>
      <c r="O206" s="500">
        <v>3421.9536757301107</v>
      </c>
      <c r="P206" s="500">
        <v>3313.1923464249749</v>
      </c>
      <c r="Q206" s="500">
        <v>80.742226680040119</v>
      </c>
      <c r="R206" s="500">
        <v>83.081570996978854</v>
      </c>
      <c r="S206" s="500">
        <v>83.081570996978854</v>
      </c>
      <c r="T206" s="501">
        <v>3.1958908713009437E-2</v>
      </c>
      <c r="U206" s="501">
        <v>-3.103002442177849E-2</v>
      </c>
      <c r="V206" s="501">
        <v>0.99993719857337282</v>
      </c>
    </row>
    <row r="207" spans="1:22" x14ac:dyDescent="0.25">
      <c r="A207" s="488">
        <v>635</v>
      </c>
      <c r="B207" s="488" t="s">
        <v>210</v>
      </c>
      <c r="C207" s="499">
        <v>6415</v>
      </c>
      <c r="D207" s="502">
        <v>27682624.061653588</v>
      </c>
      <c r="E207" s="503">
        <v>26920582.580591168</v>
      </c>
      <c r="F207" s="509">
        <v>762041.48106241971</v>
      </c>
      <c r="G207" s="510">
        <v>2.830702042874161E-2</v>
      </c>
      <c r="H207" s="506">
        <v>-66417.489924504407</v>
      </c>
      <c r="I207" s="507">
        <v>-181064.71777115462</v>
      </c>
      <c r="J207" s="508">
        <v>114647.22784665022</v>
      </c>
      <c r="K207" s="499">
        <v>17.871742454660986</v>
      </c>
      <c r="L207" s="499"/>
      <c r="M207" s="511" t="s">
        <v>630</v>
      </c>
      <c r="N207" s="500">
        <v>3867.4772735775528</v>
      </c>
      <c r="O207" s="500">
        <v>4089.6101879173784</v>
      </c>
      <c r="P207" s="500">
        <v>4208.7280633638766</v>
      </c>
      <c r="Q207" s="500">
        <v>77.786438035853465</v>
      </c>
      <c r="R207" s="500">
        <v>77.030594812859135</v>
      </c>
      <c r="S207" s="500">
        <v>78.117720142879335</v>
      </c>
      <c r="T207" s="501">
        <v>5.6112109937081822E-2</v>
      </c>
      <c r="U207" s="501">
        <v>2.8849379402885011E-2</v>
      </c>
      <c r="V207" s="501">
        <v>1.0865802888886382</v>
      </c>
    </row>
    <row r="208" spans="1:22" x14ac:dyDescent="0.25">
      <c r="A208" s="488">
        <v>636</v>
      </c>
      <c r="B208" s="488" t="s">
        <v>211</v>
      </c>
      <c r="C208" s="499">
        <v>8229</v>
      </c>
      <c r="D208" s="502">
        <v>31517397.837236129</v>
      </c>
      <c r="E208" s="503">
        <v>30119046.663487323</v>
      </c>
      <c r="F208" s="509">
        <v>1398351.1737488061</v>
      </c>
      <c r="G208" s="510">
        <v>4.6427471273318803E-2</v>
      </c>
      <c r="H208" s="506">
        <v>-18540.028925501207</v>
      </c>
      <c r="I208" s="507">
        <v>462682.71966832597</v>
      </c>
      <c r="J208" s="508">
        <v>-481222.74859382719</v>
      </c>
      <c r="K208" s="499">
        <v>-58.478885477436769</v>
      </c>
      <c r="L208" s="499"/>
      <c r="M208" s="488" t="s">
        <v>631</v>
      </c>
      <c r="N208" s="500">
        <v>3477.8427646129539</v>
      </c>
      <c r="O208" s="500">
        <v>3700.255257080345</v>
      </c>
      <c r="P208" s="500">
        <v>3680.4424456059319</v>
      </c>
      <c r="Q208" s="500">
        <v>75.221776643577599</v>
      </c>
      <c r="R208" s="500">
        <v>76.212471131639717</v>
      </c>
      <c r="S208" s="500">
        <v>77.671083019326602</v>
      </c>
      <c r="T208" s="501">
        <v>6.2876197254904787E-2</v>
      </c>
      <c r="U208" s="501">
        <v>-4.86014998873463E-3</v>
      </c>
      <c r="V208" s="501">
        <v>1.0577104595167899</v>
      </c>
    </row>
    <row r="209" spans="1:22" x14ac:dyDescent="0.25">
      <c r="A209" s="488">
        <v>638</v>
      </c>
      <c r="B209" s="488" t="s">
        <v>212</v>
      </c>
      <c r="C209" s="499">
        <v>50619</v>
      </c>
      <c r="D209" s="502">
        <v>172027201.53915384</v>
      </c>
      <c r="E209" s="503">
        <v>173310171.36821961</v>
      </c>
      <c r="F209" s="509">
        <v>-1282969.8290657699</v>
      </c>
      <c r="G209" s="510">
        <v>-7.4027382174813991E-3</v>
      </c>
      <c r="H209" s="506">
        <v>14297040.322339902</v>
      </c>
      <c r="I209" s="507">
        <v>9261072.6168589182</v>
      </c>
      <c r="J209" s="508">
        <v>5035967.7054809835</v>
      </c>
      <c r="K209" s="499">
        <v>99.487696427842977</v>
      </c>
      <c r="L209" s="499"/>
      <c r="M209" s="511" t="s">
        <v>632</v>
      </c>
      <c r="N209" s="500">
        <v>3238.8513190699146</v>
      </c>
      <c r="O209" s="500">
        <v>3137.244548743522</v>
      </c>
      <c r="P209" s="500">
        <v>3276.2687004986801</v>
      </c>
      <c r="Q209" s="500">
        <v>76.967146723562294</v>
      </c>
      <c r="R209" s="500">
        <v>98.054170333431117</v>
      </c>
      <c r="S209" s="500">
        <v>102.59118020925003</v>
      </c>
      <c r="T209" s="501">
        <v>-2.4283520810074011E-2</v>
      </c>
      <c r="U209" s="501">
        <v>4.4373386848165941E-2</v>
      </c>
      <c r="V209" s="501">
        <v>1.019012323975151</v>
      </c>
    </row>
    <row r="210" spans="1:22" x14ac:dyDescent="0.25">
      <c r="A210" s="488">
        <v>678</v>
      </c>
      <c r="B210" s="488" t="s">
        <v>213</v>
      </c>
      <c r="C210" s="499">
        <v>24353</v>
      </c>
      <c r="D210" s="502">
        <v>102152231.47084628</v>
      </c>
      <c r="E210" s="503">
        <v>100839230.52548708</v>
      </c>
      <c r="F210" s="509">
        <v>1313000.9453592002</v>
      </c>
      <c r="G210" s="510">
        <v>1.3020735466910764E-2</v>
      </c>
      <c r="H210" s="506">
        <v>1208155.904785329</v>
      </c>
      <c r="I210" s="507">
        <v>995038.7096203235</v>
      </c>
      <c r="J210" s="508">
        <v>213117.19516500551</v>
      </c>
      <c r="K210" s="499">
        <v>8.7511680353552137</v>
      </c>
      <c r="L210" s="499"/>
      <c r="M210" s="511" t="s">
        <v>633</v>
      </c>
      <c r="N210" s="500">
        <v>3843.5075842811975</v>
      </c>
      <c r="O210" s="500">
        <v>3944.5177246496291</v>
      </c>
      <c r="P210" s="500">
        <v>4078.8953009068427</v>
      </c>
      <c r="Q210" s="500">
        <v>111.40311255286824</v>
      </c>
      <c r="R210" s="500">
        <v>127.78235779060181</v>
      </c>
      <c r="S210" s="500">
        <v>127.28771640560593</v>
      </c>
      <c r="T210" s="501">
        <v>2.9681930795589562E-2</v>
      </c>
      <c r="U210" s="501">
        <v>3.2876490475130193E-2</v>
      </c>
      <c r="V210" s="501">
        <v>1.0635342589858043</v>
      </c>
    </row>
    <row r="211" spans="1:22" x14ac:dyDescent="0.25">
      <c r="A211" s="488">
        <v>680</v>
      </c>
      <c r="B211" s="488" t="s">
        <v>214</v>
      </c>
      <c r="C211" s="499">
        <v>24407</v>
      </c>
      <c r="D211" s="502">
        <v>90685408.400236696</v>
      </c>
      <c r="E211" s="503">
        <v>88812811.595556274</v>
      </c>
      <c r="F211" s="509">
        <v>1872596.8046804219</v>
      </c>
      <c r="G211" s="510">
        <v>2.1084759856584891E-2</v>
      </c>
      <c r="H211" s="506">
        <v>-133595.95753684593</v>
      </c>
      <c r="I211" s="507">
        <v>-884442.54797897511</v>
      </c>
      <c r="J211" s="508">
        <v>750846.59044212918</v>
      </c>
      <c r="K211" s="499">
        <v>30.763575631668338</v>
      </c>
      <c r="L211" s="499"/>
      <c r="M211" s="511" t="s">
        <v>634</v>
      </c>
      <c r="N211" s="500">
        <v>3367.5638714303277</v>
      </c>
      <c r="O211" s="500">
        <v>3420.9444757837055</v>
      </c>
      <c r="P211" s="500">
        <v>3617.2133129180434</v>
      </c>
      <c r="Q211" s="500">
        <v>66.292457081984679</v>
      </c>
      <c r="R211" s="500">
        <v>71.722137158513988</v>
      </c>
      <c r="S211" s="500">
        <v>74.824723990651947</v>
      </c>
      <c r="T211" s="501">
        <v>1.7126600184634411E-2</v>
      </c>
      <c r="U211" s="501">
        <v>5.708286706429333E-2</v>
      </c>
      <c r="V211" s="501">
        <v>1.0751871026905304</v>
      </c>
    </row>
    <row r="212" spans="1:22" x14ac:dyDescent="0.25">
      <c r="A212" s="488">
        <v>681</v>
      </c>
      <c r="B212" s="488" t="s">
        <v>215</v>
      </c>
      <c r="C212" s="499">
        <v>3364</v>
      </c>
      <c r="D212" s="502">
        <v>15692960.976924904</v>
      </c>
      <c r="E212" s="503">
        <v>16102083.606808862</v>
      </c>
      <c r="F212" s="509">
        <v>-409122.62988395803</v>
      </c>
      <c r="G212" s="510">
        <v>-2.5408055247642492E-2</v>
      </c>
      <c r="H212" s="506">
        <v>468405.33619894285</v>
      </c>
      <c r="I212" s="507">
        <v>41302.413415659874</v>
      </c>
      <c r="J212" s="508">
        <v>427102.92278328299</v>
      </c>
      <c r="K212" s="499">
        <v>126.96281890109482</v>
      </c>
      <c r="L212" s="499"/>
      <c r="M212" s="511" t="s">
        <v>635</v>
      </c>
      <c r="N212" s="500">
        <v>4679.1288793103449</v>
      </c>
      <c r="O212" s="500">
        <v>4424.7521778311802</v>
      </c>
      <c r="P212" s="500">
        <v>4647.3415440072094</v>
      </c>
      <c r="Q212" s="500">
        <v>84.720570749108205</v>
      </c>
      <c r="R212" s="500">
        <v>99.128867527786127</v>
      </c>
      <c r="S212" s="500">
        <v>97.626914989486338</v>
      </c>
      <c r="T212" s="501">
        <v>-5.0372793518378645E-2</v>
      </c>
      <c r="U212" s="501">
        <v>4.8871181938910935E-2</v>
      </c>
      <c r="V212" s="501">
        <v>0.99603661046372438</v>
      </c>
    </row>
    <row r="213" spans="1:22" x14ac:dyDescent="0.25">
      <c r="A213" s="488">
        <v>683</v>
      </c>
      <c r="B213" s="488" t="s">
        <v>216</v>
      </c>
      <c r="C213" s="499">
        <v>3712</v>
      </c>
      <c r="D213" s="502">
        <v>20134414.386992626</v>
      </c>
      <c r="E213" s="503">
        <v>19548665.48629931</v>
      </c>
      <c r="F213" s="509">
        <v>585748.90069331601</v>
      </c>
      <c r="G213" s="510">
        <v>2.9963625962285679E-2</v>
      </c>
      <c r="H213" s="506">
        <v>-792339.39152986871</v>
      </c>
      <c r="I213" s="507">
        <v>-778570.25604441052</v>
      </c>
      <c r="J213" s="508">
        <v>-13769.135485458188</v>
      </c>
      <c r="K213" s="499">
        <v>-3.7093576200048997</v>
      </c>
      <c r="L213" s="499"/>
      <c r="M213" s="511" t="s">
        <v>636</v>
      </c>
      <c r="N213" s="500">
        <v>5024.8452693965519</v>
      </c>
      <c r="O213" s="500">
        <v>5288.2833787465943</v>
      </c>
      <c r="P213" s="500">
        <v>5455.0408719346051</v>
      </c>
      <c r="Q213" s="500">
        <v>109.10560344827586</v>
      </c>
      <c r="R213" s="500">
        <v>113.89645776566758</v>
      </c>
      <c r="S213" s="500">
        <v>113.07901907356948</v>
      </c>
      <c r="T213" s="501">
        <v>5.2246110317530681E-2</v>
      </c>
      <c r="U213" s="501">
        <v>3.0717239987894551E-2</v>
      </c>
      <c r="V213" s="501">
        <v>1.0845682066144831</v>
      </c>
    </row>
    <row r="214" spans="1:22" x14ac:dyDescent="0.25">
      <c r="A214" s="488">
        <v>684</v>
      </c>
      <c r="B214" s="488" t="s">
        <v>217</v>
      </c>
      <c r="C214" s="499">
        <v>39040</v>
      </c>
      <c r="D214" s="502">
        <v>149755029.73463148</v>
      </c>
      <c r="E214" s="503">
        <v>144534445.5218474</v>
      </c>
      <c r="F214" s="509">
        <v>5220584.2127840817</v>
      </c>
      <c r="G214" s="510">
        <v>3.6120000280451856E-2</v>
      </c>
      <c r="H214" s="506">
        <v>5095554.0548638199</v>
      </c>
      <c r="I214" s="507">
        <v>3398411.929181213</v>
      </c>
      <c r="J214" s="508">
        <v>1697142.1256826068</v>
      </c>
      <c r="K214" s="499">
        <v>43.471878219329071</v>
      </c>
      <c r="L214" s="499"/>
      <c r="M214" s="488" t="s">
        <v>637</v>
      </c>
      <c r="N214" s="500">
        <v>3598.1734011270491</v>
      </c>
      <c r="O214" s="500">
        <v>3654.1185527328716</v>
      </c>
      <c r="P214" s="500">
        <v>3731.7167051578135</v>
      </c>
      <c r="Q214" s="500">
        <v>95.3125</v>
      </c>
      <c r="R214" s="500">
        <v>93.12291506286887</v>
      </c>
      <c r="S214" s="500">
        <v>98.793944059532976</v>
      </c>
      <c r="T214" s="501">
        <v>1.4554155101089705E-2</v>
      </c>
      <c r="U214" s="501">
        <v>2.2221461343559401E-2</v>
      </c>
      <c r="V214" s="501">
        <v>1.0370990310396162</v>
      </c>
    </row>
    <row r="215" spans="1:22" x14ac:dyDescent="0.25">
      <c r="A215" s="488">
        <v>686</v>
      </c>
      <c r="B215" s="488" t="s">
        <v>218</v>
      </c>
      <c r="C215" s="499">
        <v>3053</v>
      </c>
      <c r="D215" s="502">
        <v>17653867.695071399</v>
      </c>
      <c r="E215" s="503">
        <v>16289297.880984016</v>
      </c>
      <c r="F215" s="509">
        <v>1364569.8140873834</v>
      </c>
      <c r="G215" s="510">
        <v>8.3770941145374367E-2</v>
      </c>
      <c r="H215" s="506">
        <v>-996286.42114891601</v>
      </c>
      <c r="I215" s="507">
        <v>-311666.81421914458</v>
      </c>
      <c r="J215" s="508">
        <v>-684619.60692977137</v>
      </c>
      <c r="K215" s="499">
        <v>-224.24487616435354</v>
      </c>
      <c r="L215" s="499"/>
      <c r="M215" s="511" t="s">
        <v>638</v>
      </c>
      <c r="N215" s="500">
        <v>5113.5423747133973</v>
      </c>
      <c r="O215" s="500">
        <v>5626.0296540362442</v>
      </c>
      <c r="P215" s="500">
        <v>5581.8780889621084</v>
      </c>
      <c r="Q215" s="500">
        <v>117.91680314444808</v>
      </c>
      <c r="R215" s="500">
        <v>113.01482701812191</v>
      </c>
      <c r="S215" s="500">
        <v>116.30971993410215</v>
      </c>
      <c r="T215" s="501">
        <v>9.7025568955001251E-2</v>
      </c>
      <c r="U215" s="501">
        <v>-7.1190722241361026E-3</v>
      </c>
      <c r="V215" s="501">
        <v>1.0892157646978866</v>
      </c>
    </row>
    <row r="216" spans="1:22" x14ac:dyDescent="0.25">
      <c r="A216" s="488">
        <v>687</v>
      </c>
      <c r="B216" s="488" t="s">
        <v>219</v>
      </c>
      <c r="C216" s="499">
        <v>1561</v>
      </c>
      <c r="D216" s="502">
        <v>10233301.689597916</v>
      </c>
      <c r="E216" s="503">
        <v>10213583.242116949</v>
      </c>
      <c r="F216" s="509">
        <v>19718.447480967268</v>
      </c>
      <c r="G216" s="510">
        <v>1.9306101505743704E-3</v>
      </c>
      <c r="H216" s="506">
        <v>-292896.36728557182</v>
      </c>
      <c r="I216" s="507">
        <v>-393969.85235152743</v>
      </c>
      <c r="J216" s="508">
        <v>101073.48506595561</v>
      </c>
      <c r="K216" s="499">
        <v>64.749189664289304</v>
      </c>
      <c r="L216" s="499"/>
      <c r="M216" s="511" t="s">
        <v>639</v>
      </c>
      <c r="N216" s="500">
        <v>5642.6992184497121</v>
      </c>
      <c r="O216" s="500">
        <v>6144.0846001321879</v>
      </c>
      <c r="P216" s="500">
        <v>6810.9715796430928</v>
      </c>
      <c r="Q216" s="500">
        <v>164.63805253042921</v>
      </c>
      <c r="R216" s="500">
        <v>165.8955717118308</v>
      </c>
      <c r="S216" s="500">
        <v>186.38466622604099</v>
      </c>
      <c r="T216" s="501">
        <v>8.6553075430220838E-2</v>
      </c>
      <c r="U216" s="501">
        <v>0.1089347438986068</v>
      </c>
      <c r="V216" s="501">
        <v>1.2049164564344557</v>
      </c>
    </row>
    <row r="217" spans="1:22" x14ac:dyDescent="0.25">
      <c r="A217" s="488">
        <v>689</v>
      </c>
      <c r="B217" s="488" t="s">
        <v>220</v>
      </c>
      <c r="C217" s="499">
        <v>3146</v>
      </c>
      <c r="D217" s="502">
        <v>16759673.047192574</v>
      </c>
      <c r="E217" s="503">
        <v>15811198.172818225</v>
      </c>
      <c r="F217" s="509">
        <v>948474.87437434867</v>
      </c>
      <c r="G217" s="510">
        <v>5.9987539464587604E-2</v>
      </c>
      <c r="H217" s="506">
        <v>1129509.06268098</v>
      </c>
      <c r="I217" s="507">
        <v>1091943.5566966967</v>
      </c>
      <c r="J217" s="508">
        <v>37565.505984283285</v>
      </c>
      <c r="K217" s="499">
        <v>11.940720274724503</v>
      </c>
      <c r="L217" s="499"/>
      <c r="M217" s="511" t="s">
        <v>640</v>
      </c>
      <c r="N217" s="500">
        <v>5099.2144246662428</v>
      </c>
      <c r="O217" s="500">
        <v>5207.9560155239324</v>
      </c>
      <c r="P217" s="500">
        <v>5243.2082794307889</v>
      </c>
      <c r="Q217" s="500">
        <v>105.53083280356007</v>
      </c>
      <c r="R217" s="500">
        <v>99.935316946959901</v>
      </c>
      <c r="S217" s="500">
        <v>106.72703751617077</v>
      </c>
      <c r="T217" s="501">
        <v>1.9817699022455448E-2</v>
      </c>
      <c r="U217" s="501">
        <v>7.9210333902024477E-3</v>
      </c>
      <c r="V217" s="501">
        <v>1.0278957090683316</v>
      </c>
    </row>
    <row r="218" spans="1:22" x14ac:dyDescent="0.25">
      <c r="A218" s="488">
        <v>691</v>
      </c>
      <c r="B218" s="488" t="s">
        <v>221</v>
      </c>
      <c r="C218" s="499">
        <v>2710</v>
      </c>
      <c r="D218" s="502">
        <v>12483117.751859296</v>
      </c>
      <c r="E218" s="503">
        <v>12987397.850987991</v>
      </c>
      <c r="F218" s="509">
        <v>-504280.0991286952</v>
      </c>
      <c r="G218" s="510">
        <v>-3.8828416971174333E-2</v>
      </c>
      <c r="H218" s="506">
        <v>542600.85748709925</v>
      </c>
      <c r="I218" s="507">
        <v>-57186.620394049409</v>
      </c>
      <c r="J218" s="508">
        <v>599787.47788114869</v>
      </c>
      <c r="K218" s="499">
        <v>221.32379257606962</v>
      </c>
      <c r="L218" s="499"/>
      <c r="M218" s="511" t="s">
        <v>641</v>
      </c>
      <c r="N218" s="500">
        <v>4469.9040110701108</v>
      </c>
      <c r="O218" s="500">
        <v>4414.2804016362961</v>
      </c>
      <c r="P218" s="500">
        <v>4613.9828932688733</v>
      </c>
      <c r="Q218" s="500">
        <v>87.453874538745382</v>
      </c>
      <c r="R218" s="500">
        <v>92.971364819635554</v>
      </c>
      <c r="S218" s="500">
        <v>89.624395686128679</v>
      </c>
      <c r="T218" s="501">
        <v>-1.0994554391075662E-2</v>
      </c>
      <c r="U218" s="501">
        <v>4.3564356435643603E-2</v>
      </c>
      <c r="V218" s="501">
        <v>1.032090831358224</v>
      </c>
    </row>
    <row r="219" spans="1:22" x14ac:dyDescent="0.25">
      <c r="A219" s="488">
        <v>694</v>
      </c>
      <c r="B219" s="488" t="s">
        <v>222</v>
      </c>
      <c r="C219" s="499">
        <v>28710</v>
      </c>
      <c r="D219" s="502">
        <v>108631868.77563421</v>
      </c>
      <c r="E219" s="503">
        <v>101795517.91069041</v>
      </c>
      <c r="F219" s="509">
        <v>6836350.8649438024</v>
      </c>
      <c r="G219" s="510">
        <v>6.7157680468226774E-2</v>
      </c>
      <c r="H219" s="506">
        <v>-397138.85914855823</v>
      </c>
      <c r="I219" s="507">
        <v>-12653.860886809442</v>
      </c>
      <c r="J219" s="508">
        <v>-384484.99826174881</v>
      </c>
      <c r="K219" s="499">
        <v>-13.392023624581986</v>
      </c>
      <c r="L219" s="499"/>
      <c r="M219" s="511" t="s">
        <v>642</v>
      </c>
      <c r="N219" s="500">
        <v>3503.7933702542668</v>
      </c>
      <c r="O219" s="500">
        <v>3635.6594581332583</v>
      </c>
      <c r="P219" s="500">
        <v>3690.2667274192981</v>
      </c>
      <c r="Q219" s="500">
        <v>83.176593521421111</v>
      </c>
      <c r="R219" s="500">
        <v>77.214258175318079</v>
      </c>
      <c r="S219" s="500">
        <v>83.277838140969479</v>
      </c>
      <c r="T219" s="501">
        <v>3.5100308562483917E-2</v>
      </c>
      <c r="U219" s="501">
        <v>1.6340671374089011E-2</v>
      </c>
      <c r="V219" s="501">
        <v>1.0520145425439216</v>
      </c>
    </row>
    <row r="220" spans="1:22" x14ac:dyDescent="0.25">
      <c r="A220" s="488">
        <v>697</v>
      </c>
      <c r="B220" s="488" t="s">
        <v>223</v>
      </c>
      <c r="C220" s="499">
        <v>1235</v>
      </c>
      <c r="D220" s="502">
        <v>7824205.1039639385</v>
      </c>
      <c r="E220" s="503">
        <v>7682262.1860104958</v>
      </c>
      <c r="F220" s="509">
        <v>141942.91795344278</v>
      </c>
      <c r="G220" s="510">
        <v>1.847670835967077E-2</v>
      </c>
      <c r="H220" s="506">
        <v>-69085.151303993844</v>
      </c>
      <c r="I220" s="507">
        <v>-67591.483519913701</v>
      </c>
      <c r="J220" s="508">
        <v>-1493.6677840801422</v>
      </c>
      <c r="K220" s="499">
        <v>-1.2094475984454591</v>
      </c>
      <c r="L220" s="499"/>
      <c r="M220" s="511" t="s">
        <v>643</v>
      </c>
      <c r="N220" s="500">
        <v>6462.3466153846157</v>
      </c>
      <c r="O220" s="500">
        <v>6100.8264462809921</v>
      </c>
      <c r="P220" s="500">
        <v>6326.4462809917359</v>
      </c>
      <c r="Q220" s="500">
        <v>104.45344129554655</v>
      </c>
      <c r="R220" s="500">
        <v>138.84297520661158</v>
      </c>
      <c r="S220" s="500">
        <v>147.93388429752065</v>
      </c>
      <c r="T220" s="501">
        <v>-4.9815836079824094E-2</v>
      </c>
      <c r="U220" s="501">
        <v>3.7615894039735087E-2</v>
      </c>
      <c r="V220" s="501">
        <v>0.98592619074843146</v>
      </c>
    </row>
    <row r="221" spans="1:22" x14ac:dyDescent="0.25">
      <c r="A221" s="488">
        <v>698</v>
      </c>
      <c r="B221" s="488" t="s">
        <v>224</v>
      </c>
      <c r="C221" s="499">
        <v>63528</v>
      </c>
      <c r="D221" s="502">
        <v>258707045.43857855</v>
      </c>
      <c r="E221" s="503">
        <v>239975822.75722986</v>
      </c>
      <c r="F221" s="509">
        <v>18731222.681348681</v>
      </c>
      <c r="G221" s="510">
        <v>7.8054624278955029E-2</v>
      </c>
      <c r="H221" s="506">
        <v>-21866938.844747391</v>
      </c>
      <c r="I221" s="507">
        <v>-17869452.484358255</v>
      </c>
      <c r="J221" s="508">
        <v>-3997486.3603891358</v>
      </c>
      <c r="K221" s="499">
        <v>-62.924794742304741</v>
      </c>
      <c r="L221" s="512"/>
      <c r="M221" s="511" t="s">
        <v>644</v>
      </c>
      <c r="N221" s="500">
        <v>3559.755290895353</v>
      </c>
      <c r="O221" s="500">
        <v>3802.7697292581861</v>
      </c>
      <c r="P221" s="500">
        <v>4001.1216001495468</v>
      </c>
      <c r="Q221" s="500">
        <v>77.099861478403227</v>
      </c>
      <c r="R221" s="500">
        <v>78.854721625073992</v>
      </c>
      <c r="S221" s="500">
        <v>86.254167056111157</v>
      </c>
      <c r="T221" s="501">
        <v>6.7302460025042476E-2</v>
      </c>
      <c r="U221" s="501">
        <v>5.3006497389405993E-2</v>
      </c>
      <c r="V221" s="501">
        <v>1.1238764250860664</v>
      </c>
    </row>
    <row r="222" spans="1:22" x14ac:dyDescent="0.25">
      <c r="A222" s="488">
        <v>700</v>
      </c>
      <c r="B222" s="488" t="s">
        <v>225</v>
      </c>
      <c r="C222" s="499">
        <v>4922</v>
      </c>
      <c r="D222" s="502">
        <v>23388291.999215499</v>
      </c>
      <c r="E222" s="503">
        <v>22232167.306125917</v>
      </c>
      <c r="F222" s="509">
        <v>1156124.693089582</v>
      </c>
      <c r="G222" s="510">
        <v>5.2002338646085125E-2</v>
      </c>
      <c r="H222" s="506">
        <v>24491.904781800073</v>
      </c>
      <c r="I222" s="507">
        <v>665456.92356818356</v>
      </c>
      <c r="J222" s="508">
        <v>-640965.01878638344</v>
      </c>
      <c r="K222" s="499">
        <v>-130.22450605168294</v>
      </c>
      <c r="L222" s="499"/>
      <c r="M222" s="511" t="s">
        <v>645</v>
      </c>
      <c r="N222" s="500">
        <v>4424.1558614384403</v>
      </c>
      <c r="O222" s="500">
        <v>4684.7030105777058</v>
      </c>
      <c r="P222" s="500">
        <v>4670.2603742880392</v>
      </c>
      <c r="Q222" s="500">
        <v>99.756196668021133</v>
      </c>
      <c r="R222" s="500">
        <v>84.825061025223761</v>
      </c>
      <c r="S222" s="500">
        <v>89.09682668836453</v>
      </c>
      <c r="T222" s="501">
        <v>5.4292835568353848E-2</v>
      </c>
      <c r="U222" s="501">
        <v>-2.1324689725763513E-3</v>
      </c>
      <c r="V222" s="501">
        <v>1.0520445888084948</v>
      </c>
    </row>
    <row r="223" spans="1:22" x14ac:dyDescent="0.25">
      <c r="A223" s="488">
        <v>702</v>
      </c>
      <c r="B223" s="488" t="s">
        <v>226</v>
      </c>
      <c r="C223" s="499">
        <v>4215</v>
      </c>
      <c r="D223" s="502">
        <v>21805571.632735141</v>
      </c>
      <c r="E223" s="503">
        <v>19953573.352375805</v>
      </c>
      <c r="F223" s="509">
        <v>1851998.2803593352</v>
      </c>
      <c r="G223" s="510">
        <v>9.2815369340290318E-2</v>
      </c>
      <c r="H223" s="506">
        <v>131508.66390615053</v>
      </c>
      <c r="I223" s="507">
        <v>877341.44346547942</v>
      </c>
      <c r="J223" s="508">
        <v>-745832.77955932892</v>
      </c>
      <c r="K223" s="499">
        <v>-176.94727866176248</v>
      </c>
      <c r="L223" s="499"/>
      <c r="M223" s="511" t="s">
        <v>646</v>
      </c>
      <c r="N223" s="500">
        <v>4685.5372763938321</v>
      </c>
      <c r="O223" s="500">
        <v>4920.7992296581606</v>
      </c>
      <c r="P223" s="500">
        <v>5247.4723158401539</v>
      </c>
      <c r="Q223" s="500">
        <v>78.529062870699875</v>
      </c>
      <c r="R223" s="500">
        <v>82.571015888300437</v>
      </c>
      <c r="S223" s="500">
        <v>83.052479537794895</v>
      </c>
      <c r="T223" s="501">
        <v>5.0231018890234846E-2</v>
      </c>
      <c r="U223" s="501">
        <v>6.5386836027713668E-2</v>
      </c>
      <c r="V223" s="501">
        <v>1.1189023023136293</v>
      </c>
    </row>
    <row r="224" spans="1:22" x14ac:dyDescent="0.25">
      <c r="A224" s="488">
        <v>704</v>
      </c>
      <c r="B224" s="488" t="s">
        <v>227</v>
      </c>
      <c r="C224" s="499">
        <v>6354</v>
      </c>
      <c r="D224" s="502">
        <v>19459253.189540323</v>
      </c>
      <c r="E224" s="503">
        <v>17542547.739466291</v>
      </c>
      <c r="F224" s="509">
        <v>1916705.4500740319</v>
      </c>
      <c r="G224" s="510">
        <v>0.10926038101990909</v>
      </c>
      <c r="H224" s="506">
        <v>368904.36564034637</v>
      </c>
      <c r="I224" s="507">
        <v>735458.17938424658</v>
      </c>
      <c r="J224" s="508">
        <v>-366553.81374390022</v>
      </c>
      <c r="K224" s="499">
        <v>-57.688670718271986</v>
      </c>
      <c r="L224" s="499"/>
      <c r="M224" s="488" t="s">
        <v>647</v>
      </c>
      <c r="N224" s="500">
        <v>2678.9017374881964</v>
      </c>
      <c r="O224" s="500">
        <v>2806.8662799811882</v>
      </c>
      <c r="P224" s="500">
        <v>3038.0937451011132</v>
      </c>
      <c r="Q224" s="500">
        <v>77.431539187913131</v>
      </c>
      <c r="R224" s="500">
        <v>80.576892929926316</v>
      </c>
      <c r="S224" s="500">
        <v>84.966295657626588</v>
      </c>
      <c r="T224" s="501">
        <v>4.7566779149839311E-2</v>
      </c>
      <c r="U224" s="501">
        <v>8.1600521200933862E-2</v>
      </c>
      <c r="V224" s="501">
        <v>1.1330487743212496</v>
      </c>
    </row>
    <row r="225" spans="1:22" x14ac:dyDescent="0.25">
      <c r="A225" s="488">
        <v>707</v>
      </c>
      <c r="B225" s="488" t="s">
        <v>228</v>
      </c>
      <c r="C225" s="499">
        <v>2066</v>
      </c>
      <c r="D225" s="502">
        <v>11381700.778012965</v>
      </c>
      <c r="E225" s="503">
        <v>11877625.549805766</v>
      </c>
      <c r="F225" s="509">
        <v>-495924.7717928011</v>
      </c>
      <c r="G225" s="510">
        <v>-4.1752854534205359E-2</v>
      </c>
      <c r="H225" s="506">
        <v>164674.92679496965</v>
      </c>
      <c r="I225" s="507">
        <v>-102491.66709498902</v>
      </c>
      <c r="J225" s="508">
        <v>267166.59388995869</v>
      </c>
      <c r="K225" s="499">
        <v>129.31587313163539</v>
      </c>
      <c r="L225" s="499"/>
      <c r="M225" s="511" t="s">
        <v>648</v>
      </c>
      <c r="N225" s="500">
        <v>5441.1107599225552</v>
      </c>
      <c r="O225" s="500">
        <v>5643.0329886755289</v>
      </c>
      <c r="P225" s="500">
        <v>5189.0694239290988</v>
      </c>
      <c r="Q225" s="500">
        <v>91.481122942884795</v>
      </c>
      <c r="R225" s="500">
        <v>88.133924175283113</v>
      </c>
      <c r="S225" s="500">
        <v>98.96602658788774</v>
      </c>
      <c r="T225" s="501">
        <v>3.5891863016385361E-2</v>
      </c>
      <c r="U225" s="501">
        <v>-7.7319587628866038E-2</v>
      </c>
      <c r="V225" s="501">
        <v>0.95579713133986066</v>
      </c>
    </row>
    <row r="226" spans="1:22" x14ac:dyDescent="0.25">
      <c r="A226" s="488">
        <v>710</v>
      </c>
      <c r="B226" s="488" t="s">
        <v>229</v>
      </c>
      <c r="C226" s="499">
        <v>27528</v>
      </c>
      <c r="D226" s="502">
        <v>117376995.72298642</v>
      </c>
      <c r="E226" s="503">
        <v>116701676.68588209</v>
      </c>
      <c r="F226" s="509">
        <v>675319.03710432351</v>
      </c>
      <c r="G226" s="510">
        <v>5.7867123787949809E-3</v>
      </c>
      <c r="H226" s="506">
        <v>-4328872.1656706752</v>
      </c>
      <c r="I226" s="507">
        <v>-5312203.037800258</v>
      </c>
      <c r="J226" s="508">
        <v>983330.8721295828</v>
      </c>
      <c r="K226" s="499">
        <v>35.721115668758458</v>
      </c>
      <c r="L226" s="499"/>
      <c r="M226" s="488" t="s">
        <v>229</v>
      </c>
      <c r="N226" s="500">
        <v>3866.464440932868</v>
      </c>
      <c r="O226" s="500">
        <v>4037.6623849204907</v>
      </c>
      <c r="P226" s="500">
        <v>4221.7896000873334</v>
      </c>
      <c r="Q226" s="500">
        <v>68.003487358326069</v>
      </c>
      <c r="R226" s="500">
        <v>68.629234744004947</v>
      </c>
      <c r="S226" s="500">
        <v>70.485062406753755</v>
      </c>
      <c r="T226" s="501">
        <v>4.3671392042056389E-2</v>
      </c>
      <c r="U226" s="501">
        <v>4.5292214985156676E-2</v>
      </c>
      <c r="V226" s="501">
        <v>1.0909415811042829</v>
      </c>
    </row>
    <row r="227" spans="1:22" x14ac:dyDescent="0.25">
      <c r="A227" s="488">
        <v>729</v>
      </c>
      <c r="B227" s="488" t="s">
        <v>230</v>
      </c>
      <c r="C227" s="499">
        <v>9208</v>
      </c>
      <c r="D227" s="502">
        <v>43246882.175291419</v>
      </c>
      <c r="E227" s="503">
        <v>41985843.018979356</v>
      </c>
      <c r="F227" s="509">
        <v>1261039.1563120633</v>
      </c>
      <c r="G227" s="510">
        <v>3.0034865698469384E-2</v>
      </c>
      <c r="H227" s="506">
        <v>123482.79004351576</v>
      </c>
      <c r="I227" s="507">
        <v>-147542.97586409902</v>
      </c>
      <c r="J227" s="508">
        <v>271025.76590761478</v>
      </c>
      <c r="K227" s="499">
        <v>29.43372783531872</v>
      </c>
      <c r="L227" s="499"/>
      <c r="M227" s="488" t="s">
        <v>649</v>
      </c>
      <c r="N227" s="500">
        <v>4225.2567691138138</v>
      </c>
      <c r="O227" s="500">
        <v>4485.1343938562804</v>
      </c>
      <c r="P227" s="500">
        <v>4653.9769610532094</v>
      </c>
      <c r="Q227" s="500">
        <v>94.265855777584704</v>
      </c>
      <c r="R227" s="500">
        <v>94.7888096544158</v>
      </c>
      <c r="S227" s="500">
        <v>96.544157981349429</v>
      </c>
      <c r="T227" s="501">
        <v>6.0284573373624584E-2</v>
      </c>
      <c r="U227" s="501">
        <v>3.7249077755952875E-2</v>
      </c>
      <c r="V227" s="501">
        <v>1.0997791958906562</v>
      </c>
    </row>
    <row r="228" spans="1:22" x14ac:dyDescent="0.25">
      <c r="A228" s="488">
        <v>732</v>
      </c>
      <c r="B228" s="488" t="s">
        <v>231</v>
      </c>
      <c r="C228" s="499">
        <v>3407</v>
      </c>
      <c r="D228" s="502">
        <v>23019861.271481175</v>
      </c>
      <c r="E228" s="503">
        <v>22107620.119783331</v>
      </c>
      <c r="F228" s="509">
        <v>912241.15169784427</v>
      </c>
      <c r="G228" s="510">
        <v>4.1263652385699887E-2</v>
      </c>
      <c r="H228" s="506">
        <v>-545544.63024855475</v>
      </c>
      <c r="I228" s="507">
        <v>-339731.42333940224</v>
      </c>
      <c r="J228" s="508">
        <v>-205813.2069091525</v>
      </c>
      <c r="K228" s="499">
        <v>-60.408924833916203</v>
      </c>
      <c r="L228" s="499"/>
      <c r="M228" s="511" t="s">
        <v>650</v>
      </c>
      <c r="N228" s="500">
        <v>6071.6633460522453</v>
      </c>
      <c r="O228" s="500">
        <v>6440.4099560761351</v>
      </c>
      <c r="P228" s="500">
        <v>6590.3367496339679</v>
      </c>
      <c r="Q228" s="500">
        <v>107.42588787789845</v>
      </c>
      <c r="R228" s="500">
        <v>112.15226939970718</v>
      </c>
      <c r="S228" s="500">
        <v>121.2298682284041</v>
      </c>
      <c r="T228" s="501">
        <v>6.044143034784355E-2</v>
      </c>
      <c r="U228" s="501">
        <v>2.4265987397774413E-2</v>
      </c>
      <c r="V228" s="501">
        <v>1.0861740887327422</v>
      </c>
    </row>
    <row r="229" spans="1:22" x14ac:dyDescent="0.25">
      <c r="A229" s="488">
        <v>734</v>
      </c>
      <c r="B229" s="488" t="s">
        <v>232</v>
      </c>
      <c r="C229" s="499">
        <v>51562</v>
      </c>
      <c r="D229" s="502">
        <v>213100531.63529322</v>
      </c>
      <c r="E229" s="503">
        <v>207487006.51658809</v>
      </c>
      <c r="F229" s="509">
        <v>5613525.1187051237</v>
      </c>
      <c r="G229" s="510">
        <v>2.7054827253755458E-2</v>
      </c>
      <c r="H229" s="506">
        <v>-2487116.5794258942</v>
      </c>
      <c r="I229" s="507">
        <v>-6437032.0492346501</v>
      </c>
      <c r="J229" s="508">
        <v>3949915.4698087559</v>
      </c>
      <c r="K229" s="499">
        <v>76.605164070609291</v>
      </c>
      <c r="L229" s="499"/>
      <c r="M229" s="488" t="s">
        <v>651</v>
      </c>
      <c r="N229" s="500">
        <v>3724.8924781816067</v>
      </c>
      <c r="O229" s="500">
        <v>3859.8245375143465</v>
      </c>
      <c r="P229" s="500">
        <v>4140.1949150893843</v>
      </c>
      <c r="Q229" s="500">
        <v>75.035879135797686</v>
      </c>
      <c r="R229" s="500">
        <v>76.468185266597928</v>
      </c>
      <c r="S229" s="500">
        <v>76.935047756142154</v>
      </c>
      <c r="T229" s="501">
        <v>3.5886035904058033E-2</v>
      </c>
      <c r="U229" s="501">
        <v>7.1345618794877996E-2</v>
      </c>
      <c r="V229" s="501">
        <v>1.1097919661366062</v>
      </c>
    </row>
    <row r="230" spans="1:22" x14ac:dyDescent="0.25">
      <c r="A230" s="488">
        <v>738</v>
      </c>
      <c r="B230" s="488" t="s">
        <v>233</v>
      </c>
      <c r="C230" s="499">
        <v>2950</v>
      </c>
      <c r="D230" s="502">
        <v>10512750.439075278</v>
      </c>
      <c r="E230" s="503">
        <v>9975905.3329392429</v>
      </c>
      <c r="F230" s="509">
        <v>536845.10613603517</v>
      </c>
      <c r="G230" s="510">
        <v>5.3814174074350629E-2</v>
      </c>
      <c r="H230" s="506">
        <v>49480.871822607842</v>
      </c>
      <c r="I230" s="507">
        <v>117826.70054054756</v>
      </c>
      <c r="J230" s="508">
        <v>-68345.82871793973</v>
      </c>
      <c r="K230" s="499">
        <v>-23.168077531504995</v>
      </c>
      <c r="L230" s="499"/>
      <c r="M230" s="511" t="s">
        <v>652</v>
      </c>
      <c r="N230" s="500">
        <v>3106.6916338983051</v>
      </c>
      <c r="O230" s="500">
        <v>3444.5571331981068</v>
      </c>
      <c r="P230" s="500">
        <v>3377.6200135226504</v>
      </c>
      <c r="Q230" s="500">
        <v>78.983050847457633</v>
      </c>
      <c r="R230" s="500">
        <v>79.445571331981071</v>
      </c>
      <c r="S230" s="500">
        <v>86.206896551724142</v>
      </c>
      <c r="T230" s="501">
        <v>0.10620294074733061</v>
      </c>
      <c r="U230" s="501">
        <v>-1.7075978511128187E-2</v>
      </c>
      <c r="V230" s="501">
        <v>1.0873134431021825</v>
      </c>
    </row>
    <row r="231" spans="1:22" x14ac:dyDescent="0.25">
      <c r="A231" s="488">
        <v>739</v>
      </c>
      <c r="B231" s="488" t="s">
        <v>234</v>
      </c>
      <c r="C231" s="499">
        <v>3326</v>
      </c>
      <c r="D231" s="502">
        <v>16100228.865146942</v>
      </c>
      <c r="E231" s="503">
        <v>16111178.110599957</v>
      </c>
      <c r="F231" s="509">
        <v>-10949.24545301497</v>
      </c>
      <c r="G231" s="510">
        <v>-6.7960551226301576E-4</v>
      </c>
      <c r="H231" s="506">
        <v>1438017.4488031343</v>
      </c>
      <c r="I231" s="507">
        <v>1249966.6024758017</v>
      </c>
      <c r="J231" s="508">
        <v>188050.84632733255</v>
      </c>
      <c r="K231" s="499">
        <v>56.539641108638769</v>
      </c>
      <c r="L231" s="499"/>
      <c r="M231" s="511" t="s">
        <v>653</v>
      </c>
      <c r="N231" s="500">
        <v>4879.4237702946475</v>
      </c>
      <c r="O231" s="500">
        <v>4689.877300613497</v>
      </c>
      <c r="P231" s="500">
        <v>4906.748466257669</v>
      </c>
      <c r="Q231" s="500">
        <v>108.53878532772099</v>
      </c>
      <c r="R231" s="500">
        <v>98.159509202453989</v>
      </c>
      <c r="S231" s="500">
        <v>101.22699386503068</v>
      </c>
      <c r="T231" s="501">
        <v>-4.0081645276399236E-2</v>
      </c>
      <c r="U231" s="501">
        <v>4.5935037478378016E-2</v>
      </c>
      <c r="V231" s="501">
        <v>1.0040122403240124</v>
      </c>
    </row>
    <row r="232" spans="1:22" x14ac:dyDescent="0.25">
      <c r="A232" s="488">
        <v>740</v>
      </c>
      <c r="B232" s="488" t="s">
        <v>235</v>
      </c>
      <c r="C232" s="499">
        <v>32662</v>
      </c>
      <c r="D232" s="502">
        <v>156536489.09615523</v>
      </c>
      <c r="E232" s="503">
        <v>153998620.76957291</v>
      </c>
      <c r="F232" s="509">
        <v>2537868.3265823126</v>
      </c>
      <c r="G232" s="510">
        <v>1.6479812052211218E-2</v>
      </c>
      <c r="H232" s="506">
        <v>-2170470.1955421437</v>
      </c>
      <c r="I232" s="507">
        <v>-3973369.9635907765</v>
      </c>
      <c r="J232" s="508">
        <v>1802899.7680486329</v>
      </c>
      <c r="K232" s="499">
        <v>55.198694753800531</v>
      </c>
      <c r="L232" s="499"/>
      <c r="M232" s="488" t="s">
        <v>654</v>
      </c>
      <c r="N232" s="500">
        <v>4577.4187955422203</v>
      </c>
      <c r="O232" s="500">
        <v>4741.9434118767476</v>
      </c>
      <c r="P232" s="500">
        <v>4581.7947221283521</v>
      </c>
      <c r="Q232" s="500">
        <v>86.124548404874162</v>
      </c>
      <c r="R232" s="500">
        <v>98.55303984516604</v>
      </c>
      <c r="S232" s="500">
        <v>102.27028355503671</v>
      </c>
      <c r="T232" s="501">
        <v>3.7943918330788362E-2</v>
      </c>
      <c r="U232" s="501">
        <v>-3.2317231837423854E-2</v>
      </c>
      <c r="V232" s="501">
        <v>1.004400444087848</v>
      </c>
    </row>
    <row r="233" spans="1:22" x14ac:dyDescent="0.25">
      <c r="A233" s="488">
        <v>742</v>
      </c>
      <c r="B233" s="488" t="s">
        <v>236</v>
      </c>
      <c r="C233" s="499">
        <v>1009</v>
      </c>
      <c r="D233" s="502">
        <v>5897983.2357324203</v>
      </c>
      <c r="E233" s="503">
        <v>5719435.8572060764</v>
      </c>
      <c r="F233" s="509">
        <v>178547.37852634396</v>
      </c>
      <c r="G233" s="510">
        <v>3.1217655549259662E-2</v>
      </c>
      <c r="H233" s="506">
        <v>-268220.85009494331</v>
      </c>
      <c r="I233" s="507">
        <v>-259631.94318136584</v>
      </c>
      <c r="J233" s="508">
        <v>-8588.9069135774625</v>
      </c>
      <c r="K233" s="499">
        <v>-8.5122962473513013</v>
      </c>
      <c r="L233" s="499"/>
      <c r="M233" s="511" t="s">
        <v>655</v>
      </c>
      <c r="N233" s="500">
        <v>5567.1101288404361</v>
      </c>
      <c r="O233" s="500">
        <v>5658.730158730159</v>
      </c>
      <c r="P233" s="500">
        <v>5440.4761904761908</v>
      </c>
      <c r="Q233" s="500">
        <v>185.33201189296332</v>
      </c>
      <c r="R233" s="500">
        <v>203.37301587301587</v>
      </c>
      <c r="S233" s="500">
        <v>222.22222222222223</v>
      </c>
      <c r="T233" s="501">
        <v>1.9063387546874866E-2</v>
      </c>
      <c r="U233" s="501">
        <v>-3.401590793704512E-2</v>
      </c>
      <c r="V233" s="501">
        <v>0.98439902117406708</v>
      </c>
    </row>
    <row r="234" spans="1:22" x14ac:dyDescent="0.25">
      <c r="A234" s="488">
        <v>743</v>
      </c>
      <c r="B234" s="488" t="s">
        <v>237</v>
      </c>
      <c r="C234" s="499">
        <v>64130</v>
      </c>
      <c r="D234" s="502">
        <v>237789138.30301598</v>
      </c>
      <c r="E234" s="503">
        <v>226645969.4146449</v>
      </c>
      <c r="F234" s="509">
        <v>11143168.88837108</v>
      </c>
      <c r="G234" s="510">
        <v>4.9165528586942772E-2</v>
      </c>
      <c r="H234" s="506">
        <v>-3788102.496411154</v>
      </c>
      <c r="I234" s="507">
        <v>-3977403.0154691748</v>
      </c>
      <c r="J234" s="508">
        <v>189300.51905802079</v>
      </c>
      <c r="K234" s="499">
        <v>2.9518247163265365</v>
      </c>
      <c r="L234" s="512"/>
      <c r="M234" s="488" t="s">
        <v>656</v>
      </c>
      <c r="N234" s="500">
        <v>3360.9473704974271</v>
      </c>
      <c r="O234" s="500">
        <v>3601.2387439568756</v>
      </c>
      <c r="P234" s="500">
        <v>3581.5609409511453</v>
      </c>
      <c r="Q234" s="500">
        <v>89.334164977389676</v>
      </c>
      <c r="R234" s="500">
        <v>96.103053611973493</v>
      </c>
      <c r="S234" s="500">
        <v>98.836939900838701</v>
      </c>
      <c r="T234" s="501">
        <v>7.1605826815530405E-2</v>
      </c>
      <c r="U234" s="501">
        <v>-4.5827293348984499E-3</v>
      </c>
      <c r="V234" s="501">
        <v>1.0666949473575349</v>
      </c>
    </row>
    <row r="235" spans="1:22" x14ac:dyDescent="0.25">
      <c r="A235" s="488">
        <v>746</v>
      </c>
      <c r="B235" s="488" t="s">
        <v>238</v>
      </c>
      <c r="C235" s="499">
        <v>4834</v>
      </c>
      <c r="D235" s="502">
        <v>21393638.702176061</v>
      </c>
      <c r="E235" s="503">
        <v>21012524.455939073</v>
      </c>
      <c r="F235" s="509">
        <v>381114.24623698741</v>
      </c>
      <c r="G235" s="510">
        <v>1.8137480198352256E-2</v>
      </c>
      <c r="H235" s="506">
        <v>-154755.67490200824</v>
      </c>
      <c r="I235" s="507">
        <v>-10334.870270398706</v>
      </c>
      <c r="J235" s="508">
        <v>-144420.80463160953</v>
      </c>
      <c r="K235" s="499">
        <v>-29.876045641623815</v>
      </c>
      <c r="L235" s="499"/>
      <c r="M235" s="511" t="s">
        <v>657</v>
      </c>
      <c r="N235" s="500">
        <v>4059.4023479520065</v>
      </c>
      <c r="O235" s="500">
        <v>4252.3520802843404</v>
      </c>
      <c r="P235" s="500">
        <v>4315.9105164122939</v>
      </c>
      <c r="Q235" s="500">
        <v>102.19280099296648</v>
      </c>
      <c r="R235" s="500">
        <v>114.99059167886264</v>
      </c>
      <c r="S235" s="500">
        <v>111.01818942086557</v>
      </c>
      <c r="T235" s="501">
        <v>4.9439581615811745E-2</v>
      </c>
      <c r="U235" s="501">
        <v>1.3643544449231548E-2</v>
      </c>
      <c r="V235" s="501">
        <v>1.0637576571943699</v>
      </c>
    </row>
    <row r="236" spans="1:22" x14ac:dyDescent="0.25">
      <c r="A236" s="488">
        <v>747</v>
      </c>
      <c r="B236" s="488" t="s">
        <v>239</v>
      </c>
      <c r="C236" s="499">
        <v>1385</v>
      </c>
      <c r="D236" s="502">
        <v>6480749.242080736</v>
      </c>
      <c r="E236" s="503">
        <v>6240975.5714437161</v>
      </c>
      <c r="F236" s="509">
        <v>239773.67063701991</v>
      </c>
      <c r="G236" s="510">
        <v>3.8419261202388172E-2</v>
      </c>
      <c r="H236" s="506">
        <v>288613.01998115837</v>
      </c>
      <c r="I236" s="507">
        <v>320050.20173049014</v>
      </c>
      <c r="J236" s="508">
        <v>-31437.181749331765</v>
      </c>
      <c r="K236" s="499">
        <v>-22.698326172802719</v>
      </c>
      <c r="L236" s="499"/>
      <c r="M236" s="511" t="s">
        <v>658</v>
      </c>
      <c r="N236" s="500">
        <v>4018.3701732851987</v>
      </c>
      <c r="O236" s="500">
        <v>4644.2307692307695</v>
      </c>
      <c r="P236" s="500">
        <v>4531.0650887573966</v>
      </c>
      <c r="Q236" s="500">
        <v>130.68592057761734</v>
      </c>
      <c r="R236" s="500">
        <v>127.2189349112426</v>
      </c>
      <c r="S236" s="500">
        <v>122.0414201183432</v>
      </c>
      <c r="T236" s="501">
        <v>0.15000848294141544</v>
      </c>
      <c r="U236" s="501">
        <v>-2.4802356223841304E-2</v>
      </c>
      <c r="V236" s="501">
        <v>1.121485562887063</v>
      </c>
    </row>
    <row r="237" spans="1:22" x14ac:dyDescent="0.25">
      <c r="A237" s="488">
        <v>748</v>
      </c>
      <c r="B237" s="488" t="s">
        <v>240</v>
      </c>
      <c r="C237" s="499">
        <v>5034</v>
      </c>
      <c r="D237" s="502">
        <v>20701449.099931505</v>
      </c>
      <c r="E237" s="503">
        <v>20054722.832346108</v>
      </c>
      <c r="F237" s="509">
        <v>646726.26758539677</v>
      </c>
      <c r="G237" s="510">
        <v>3.2248078070782255E-2</v>
      </c>
      <c r="H237" s="506">
        <v>522965.91531569761</v>
      </c>
      <c r="I237" s="507">
        <v>371055.89809247572</v>
      </c>
      <c r="J237" s="508">
        <v>151910.01722322189</v>
      </c>
      <c r="K237" s="499">
        <v>30.176801196508123</v>
      </c>
      <c r="L237" s="499"/>
      <c r="M237" s="511" t="s">
        <v>659</v>
      </c>
      <c r="N237" s="500">
        <v>3754.1409475566152</v>
      </c>
      <c r="O237" s="500">
        <v>3839.7691082802548</v>
      </c>
      <c r="P237" s="500">
        <v>4032.0461783439491</v>
      </c>
      <c r="Q237" s="500">
        <v>96.54350417163289</v>
      </c>
      <c r="R237" s="500">
        <v>103.10509554140127</v>
      </c>
      <c r="S237" s="500">
        <v>126.39331210191082</v>
      </c>
      <c r="T237" s="501">
        <v>2.3941133907254386E-2</v>
      </c>
      <c r="U237" s="501">
        <v>5.4672118733908759E-2</v>
      </c>
      <c r="V237" s="501">
        <v>1.0799221651567648</v>
      </c>
    </row>
    <row r="238" spans="1:22" x14ac:dyDescent="0.25">
      <c r="A238" s="488">
        <v>749</v>
      </c>
      <c r="B238" s="488" t="s">
        <v>241</v>
      </c>
      <c r="C238" s="499">
        <v>21251</v>
      </c>
      <c r="D238" s="502">
        <v>83707104.601346806</v>
      </c>
      <c r="E238" s="503">
        <v>82643898.074845523</v>
      </c>
      <c r="F238" s="509">
        <v>1063206.526501283</v>
      </c>
      <c r="G238" s="510">
        <v>1.2864912610225645E-2</v>
      </c>
      <c r="H238" s="506">
        <v>-2520633.4862196804</v>
      </c>
      <c r="I238" s="507">
        <v>-4826154.4884933531</v>
      </c>
      <c r="J238" s="508">
        <v>2305521.0022736727</v>
      </c>
      <c r="K238" s="499">
        <v>108.49000057755742</v>
      </c>
      <c r="L238" s="499"/>
      <c r="M238" s="511" t="s">
        <v>660</v>
      </c>
      <c r="N238" s="500">
        <v>3510.4785073643593</v>
      </c>
      <c r="O238" s="500">
        <v>3609.4285580128658</v>
      </c>
      <c r="P238" s="500">
        <v>3939.1463586420623</v>
      </c>
      <c r="Q238" s="500">
        <v>79.243329725659976</v>
      </c>
      <c r="R238" s="500">
        <v>87.383199511668309</v>
      </c>
      <c r="S238" s="500">
        <v>98.464572474996473</v>
      </c>
      <c r="T238" s="501">
        <v>2.9832372895312265E-2</v>
      </c>
      <c r="U238" s="501">
        <v>9.2187321385477139E-2</v>
      </c>
      <c r="V238" s="501">
        <v>1.124769860828581</v>
      </c>
    </row>
    <row r="239" spans="1:22" x14ac:dyDescent="0.25">
      <c r="A239" s="488">
        <v>751</v>
      </c>
      <c r="B239" s="488" t="s">
        <v>242</v>
      </c>
      <c r="C239" s="499">
        <v>2950</v>
      </c>
      <c r="D239" s="502">
        <v>13669160.20667761</v>
      </c>
      <c r="E239" s="503">
        <v>13364533.038729651</v>
      </c>
      <c r="F239" s="509">
        <v>304627.16794795915</v>
      </c>
      <c r="G239" s="510">
        <v>2.2793700839765001E-2</v>
      </c>
      <c r="H239" s="506">
        <v>-106188.18670083737</v>
      </c>
      <c r="I239" s="507">
        <v>-35165.633173591385</v>
      </c>
      <c r="J239" s="508">
        <v>-71022.553527245982</v>
      </c>
      <c r="K239" s="499">
        <v>-24.075441873642706</v>
      </c>
      <c r="L239" s="499"/>
      <c r="M239" s="511" t="s">
        <v>661</v>
      </c>
      <c r="N239" s="500">
        <v>4230.4442508474576</v>
      </c>
      <c r="O239" s="500">
        <v>4515.151515151515</v>
      </c>
      <c r="P239" s="500">
        <v>4556.1294765840221</v>
      </c>
      <c r="Q239" s="500">
        <v>96.610169491525426</v>
      </c>
      <c r="R239" s="500">
        <v>93.663911845730027</v>
      </c>
      <c r="S239" s="500">
        <v>93.663911845730027</v>
      </c>
      <c r="T239" s="501">
        <v>6.5116122721698755E-2</v>
      </c>
      <c r="U239" s="501">
        <v>8.8912133891214662E-3</v>
      </c>
      <c r="V239" s="501">
        <v>1.0745862974530109</v>
      </c>
    </row>
    <row r="240" spans="1:22" x14ac:dyDescent="0.25">
      <c r="A240" s="488">
        <v>753</v>
      </c>
      <c r="B240" s="488" t="s">
        <v>243</v>
      </c>
      <c r="C240" s="499">
        <v>21687</v>
      </c>
      <c r="D240" s="502">
        <v>66042996.065543376</v>
      </c>
      <c r="E240" s="503">
        <v>64219057.886369765</v>
      </c>
      <c r="F240" s="509">
        <v>1823938.1791736111</v>
      </c>
      <c r="G240" s="510">
        <v>2.8401820880040264E-2</v>
      </c>
      <c r="H240" s="506">
        <v>4564096.1508423472</v>
      </c>
      <c r="I240" s="507">
        <v>1712071.8335582328</v>
      </c>
      <c r="J240" s="508">
        <v>2852024.3172841147</v>
      </c>
      <c r="K240" s="499">
        <v>131.50847592032622</v>
      </c>
      <c r="L240" s="499"/>
      <c r="M240" s="511" t="s">
        <v>662</v>
      </c>
      <c r="N240" s="500">
        <v>2821.3938419329552</v>
      </c>
      <c r="O240" s="500">
        <v>2846.0741007842785</v>
      </c>
      <c r="P240" s="500">
        <v>2781.8894798521592</v>
      </c>
      <c r="Q240" s="500">
        <v>100.19827546456402</v>
      </c>
      <c r="R240" s="500">
        <v>111.87235193365186</v>
      </c>
      <c r="S240" s="500">
        <v>112.23293969169747</v>
      </c>
      <c r="T240" s="501">
        <v>1.2443330163689703E-2</v>
      </c>
      <c r="U240" s="501">
        <v>-2.1577142857142739E-2</v>
      </c>
      <c r="V240" s="501">
        <v>0.99059769579398649</v>
      </c>
    </row>
    <row r="241" spans="1:22" x14ac:dyDescent="0.25">
      <c r="A241" s="488">
        <v>755</v>
      </c>
      <c r="B241" s="488" t="s">
        <v>244</v>
      </c>
      <c r="C241" s="499">
        <v>6149</v>
      </c>
      <c r="D241" s="502">
        <v>19627865.322076991</v>
      </c>
      <c r="E241" s="503">
        <v>19379044.574984368</v>
      </c>
      <c r="F241" s="509">
        <v>248820.74709262326</v>
      </c>
      <c r="G241" s="510">
        <v>1.2839680827909133E-2</v>
      </c>
      <c r="H241" s="506">
        <v>513673.27661455324</v>
      </c>
      <c r="I241" s="507">
        <v>1026586.9628705436</v>
      </c>
      <c r="J241" s="508">
        <v>-512913.68625599035</v>
      </c>
      <c r="K241" s="499">
        <v>-83.414162669700815</v>
      </c>
      <c r="L241" s="499"/>
      <c r="M241" s="511" t="s">
        <v>663</v>
      </c>
      <c r="N241" s="500">
        <v>2914.8297755732638</v>
      </c>
      <c r="O241" s="500">
        <v>2994.3530171022912</v>
      </c>
      <c r="P241" s="500">
        <v>3084.7047434656342</v>
      </c>
      <c r="Q241" s="500">
        <v>82.127175150430958</v>
      </c>
      <c r="R241" s="500">
        <v>72.604065827686355</v>
      </c>
      <c r="S241" s="500">
        <v>74.862858986769922</v>
      </c>
      <c r="T241" s="501">
        <v>2.3357069640049355E-2</v>
      </c>
      <c r="U241" s="501">
        <v>3.0196222841811782E-2</v>
      </c>
      <c r="V241" s="501">
        <v>1.0542585877616435</v>
      </c>
    </row>
    <row r="242" spans="1:22" x14ac:dyDescent="0.25">
      <c r="A242" s="488">
        <v>758</v>
      </c>
      <c r="B242" s="488" t="s">
        <v>245</v>
      </c>
      <c r="C242" s="499">
        <v>8266</v>
      </c>
      <c r="D242" s="502">
        <v>45043893.461887486</v>
      </c>
      <c r="E242" s="503">
        <v>33570088.38178046</v>
      </c>
      <c r="F242" s="509">
        <v>11473805.080107026</v>
      </c>
      <c r="G242" s="510">
        <v>0.34178656158481308</v>
      </c>
      <c r="H242" s="506">
        <v>-4307915.1460966785</v>
      </c>
      <c r="I242" s="507">
        <v>2564735.9311540127</v>
      </c>
      <c r="J242" s="508">
        <v>-6872651.0772506911</v>
      </c>
      <c r="K242" s="499">
        <v>-831.43613322655347</v>
      </c>
      <c r="L242" s="499"/>
      <c r="M242" s="511" t="s">
        <v>664</v>
      </c>
      <c r="N242" s="500">
        <v>4825.8089099927411</v>
      </c>
      <c r="O242" s="500">
        <v>5266.0315133748627</v>
      </c>
      <c r="P242" s="500">
        <v>5313.0572859411259</v>
      </c>
      <c r="Q242" s="500">
        <v>109.48463585773047</v>
      </c>
      <c r="R242" s="500">
        <v>114.20544766092586</v>
      </c>
      <c r="S242" s="500">
        <v>124.58776108464639</v>
      </c>
      <c r="T242" s="501">
        <v>9.0155410423240046E-2</v>
      </c>
      <c r="U242" s="501">
        <v>1.0670177987649909E-2</v>
      </c>
      <c r="V242" s="501">
        <v>1.1017875626866553</v>
      </c>
    </row>
    <row r="243" spans="1:22" x14ac:dyDescent="0.25">
      <c r="A243" s="488">
        <v>759</v>
      </c>
      <c r="B243" s="488" t="s">
        <v>246</v>
      </c>
      <c r="C243" s="499">
        <v>2007</v>
      </c>
      <c r="D243" s="502">
        <v>9524679.5168105923</v>
      </c>
      <c r="E243" s="503">
        <v>9148026.6914109178</v>
      </c>
      <c r="F243" s="509">
        <v>376652.82539967448</v>
      </c>
      <c r="G243" s="510">
        <v>4.1173122696866835E-2</v>
      </c>
      <c r="H243" s="506">
        <v>327847.10422797321</v>
      </c>
      <c r="I243" s="507">
        <v>384464.2509586853</v>
      </c>
      <c r="J243" s="508">
        <v>-56617.146730712091</v>
      </c>
      <c r="K243" s="499">
        <v>-28.20983892910418</v>
      </c>
      <c r="L243" s="499"/>
      <c r="M243" s="511" t="s">
        <v>665</v>
      </c>
      <c r="N243" s="500">
        <v>4552.018480318884</v>
      </c>
      <c r="O243" s="500">
        <v>4738.1071607411113</v>
      </c>
      <c r="P243" s="500">
        <v>4724.0861291937908</v>
      </c>
      <c r="Q243" s="500">
        <v>81.714000996512212</v>
      </c>
      <c r="R243" s="500">
        <v>92.13820731096645</v>
      </c>
      <c r="S243" s="500">
        <v>93.139709564346518</v>
      </c>
      <c r="T243" s="501">
        <v>4.2409199825212296E-2</v>
      </c>
      <c r="U243" s="501">
        <v>-2.6954177897571263E-3</v>
      </c>
      <c r="V243" s="501">
        <v>1.0395994715237968</v>
      </c>
    </row>
    <row r="244" spans="1:22" x14ac:dyDescent="0.25">
      <c r="A244" s="488">
        <v>761</v>
      </c>
      <c r="B244" s="488" t="s">
        <v>247</v>
      </c>
      <c r="C244" s="499">
        <v>8646</v>
      </c>
      <c r="D244" s="502">
        <v>36150289.858967736</v>
      </c>
      <c r="E244" s="503">
        <v>33198073.277682696</v>
      </c>
      <c r="F244" s="509">
        <v>2952216.5812850408</v>
      </c>
      <c r="G244" s="510">
        <v>8.8927346975574625E-2</v>
      </c>
      <c r="H244" s="506">
        <v>2486994.9629147374</v>
      </c>
      <c r="I244" s="507">
        <v>3248705.0648808889</v>
      </c>
      <c r="J244" s="508">
        <v>-761710.1019661515</v>
      </c>
      <c r="K244" s="499">
        <v>-88.099711076353401</v>
      </c>
      <c r="L244" s="499"/>
      <c r="M244" s="511" t="s">
        <v>666</v>
      </c>
      <c r="N244" s="500">
        <v>4020.9480083275498</v>
      </c>
      <c r="O244" s="500">
        <v>4069.2433442316674</v>
      </c>
      <c r="P244" s="500">
        <v>4083.9560952825782</v>
      </c>
      <c r="Q244" s="500">
        <v>74.022669442516772</v>
      </c>
      <c r="R244" s="500">
        <v>73.914058851004199</v>
      </c>
      <c r="S244" s="500">
        <v>76.833255488089677</v>
      </c>
      <c r="T244" s="501">
        <v>1.1767294348208779E-2</v>
      </c>
      <c r="U244" s="501">
        <v>4.2556789357983682E-3</v>
      </c>
      <c r="V244" s="501">
        <v>1.0160730511106963</v>
      </c>
    </row>
    <row r="245" spans="1:22" x14ac:dyDescent="0.25">
      <c r="A245" s="488">
        <v>762</v>
      </c>
      <c r="B245" s="488" t="s">
        <v>248</v>
      </c>
      <c r="C245" s="499">
        <v>3841</v>
      </c>
      <c r="D245" s="502">
        <v>18511349.346322618</v>
      </c>
      <c r="E245" s="503">
        <v>18555187.970024362</v>
      </c>
      <c r="F245" s="509">
        <v>-43838.623701743782</v>
      </c>
      <c r="G245" s="510">
        <v>-2.3626073620253507E-3</v>
      </c>
      <c r="H245" s="506">
        <v>1282522.1789039294</v>
      </c>
      <c r="I245" s="507">
        <v>1139862.9248420557</v>
      </c>
      <c r="J245" s="508">
        <v>142659.25406187377</v>
      </c>
      <c r="K245" s="499">
        <v>37.141175230896579</v>
      </c>
      <c r="L245" s="499"/>
      <c r="M245" s="511" t="s">
        <v>667</v>
      </c>
      <c r="N245" s="500">
        <v>4461.9797266336891</v>
      </c>
      <c r="O245" s="500">
        <v>4605.1377118644068</v>
      </c>
      <c r="P245" s="500">
        <v>4846.3983050847455</v>
      </c>
      <c r="Q245" s="500">
        <v>105.44129133038271</v>
      </c>
      <c r="R245" s="500">
        <v>109.63983050847457</v>
      </c>
      <c r="S245" s="500">
        <v>111.22881355932203</v>
      </c>
      <c r="T245" s="501">
        <v>3.2262522729838761E-2</v>
      </c>
      <c r="U245" s="501">
        <v>5.15081727798683E-2</v>
      </c>
      <c r="V245" s="501">
        <v>1.0854324791047902</v>
      </c>
    </row>
    <row r="246" spans="1:22" x14ac:dyDescent="0.25">
      <c r="A246" s="488">
        <v>765</v>
      </c>
      <c r="B246" s="488" t="s">
        <v>249</v>
      </c>
      <c r="C246" s="499">
        <v>10301</v>
      </c>
      <c r="D246" s="502">
        <v>47398319.961965442</v>
      </c>
      <c r="E246" s="503">
        <v>42032650.555558234</v>
      </c>
      <c r="F246" s="509">
        <v>5365669.4064072073</v>
      </c>
      <c r="G246" s="510">
        <v>0.12765479539090527</v>
      </c>
      <c r="H246" s="506">
        <v>-2513047.9136817916</v>
      </c>
      <c r="I246" s="507">
        <v>-731196.77383730921</v>
      </c>
      <c r="J246" s="508">
        <v>-1781851.1398444823</v>
      </c>
      <c r="K246" s="499">
        <v>-172.97846227011769</v>
      </c>
      <c r="L246" s="499"/>
      <c r="M246" s="511" t="s">
        <v>668</v>
      </c>
      <c r="N246" s="500">
        <v>4485.5408494320936</v>
      </c>
      <c r="O246" s="500">
        <v>4363.5308904573139</v>
      </c>
      <c r="P246" s="500">
        <v>4370.1053852847335</v>
      </c>
      <c r="Q246" s="500">
        <v>104.35880011649354</v>
      </c>
      <c r="R246" s="500">
        <v>131.68326404331432</v>
      </c>
      <c r="S246" s="500">
        <v>148.6996035966354</v>
      </c>
      <c r="T246" s="501">
        <v>-2.0629099169362286E-2</v>
      </c>
      <c r="U246" s="501">
        <v>5.247988987826524E-3</v>
      </c>
      <c r="V246" s="501">
        <v>0.9845106285331946</v>
      </c>
    </row>
    <row r="247" spans="1:22" x14ac:dyDescent="0.25">
      <c r="A247" s="488">
        <v>768</v>
      </c>
      <c r="B247" s="488" t="s">
        <v>250</v>
      </c>
      <c r="C247" s="499">
        <v>2482</v>
      </c>
      <c r="D247" s="502">
        <v>13029862.612976966</v>
      </c>
      <c r="E247" s="503">
        <v>12874108.406749163</v>
      </c>
      <c r="F247" s="509">
        <v>155754.2062278036</v>
      </c>
      <c r="G247" s="510">
        <v>1.2098251879419512E-2</v>
      </c>
      <c r="H247" s="506">
        <v>162972.09716201093</v>
      </c>
      <c r="I247" s="507">
        <v>142918.84480893792</v>
      </c>
      <c r="J247" s="508">
        <v>20053.25235307301</v>
      </c>
      <c r="K247" s="499">
        <v>8.079473147894042</v>
      </c>
      <c r="L247" s="499"/>
      <c r="M247" s="511" t="s">
        <v>669</v>
      </c>
      <c r="N247" s="500">
        <v>4955.2044157937153</v>
      </c>
      <c r="O247" s="500">
        <v>5142.3282599753184</v>
      </c>
      <c r="P247" s="500">
        <v>5141.9169066227887</v>
      </c>
      <c r="Q247" s="500">
        <v>119.25866236905721</v>
      </c>
      <c r="R247" s="500">
        <v>124.22871246400658</v>
      </c>
      <c r="S247" s="500">
        <v>129.9876593994241</v>
      </c>
      <c r="T247" s="501">
        <v>3.7855018613339064E-2</v>
      </c>
      <c r="U247" s="501">
        <v>1.0153870186675462E-3</v>
      </c>
      <c r="V247" s="501">
        <v>1.0389088431264979</v>
      </c>
    </row>
    <row r="248" spans="1:22" x14ac:dyDescent="0.25">
      <c r="A248" s="488">
        <v>777</v>
      </c>
      <c r="B248" s="488" t="s">
        <v>251</v>
      </c>
      <c r="C248" s="499">
        <v>7594</v>
      </c>
      <c r="D248" s="502">
        <v>42952333.060565554</v>
      </c>
      <c r="E248" s="503">
        <v>37889989.67747397</v>
      </c>
      <c r="F248" s="509">
        <v>5062343.3830915838</v>
      </c>
      <c r="G248" s="510">
        <v>0.13360635424245587</v>
      </c>
      <c r="H248" s="506">
        <v>-703599.08243160334</v>
      </c>
      <c r="I248" s="507">
        <v>2254150.579641019</v>
      </c>
      <c r="J248" s="508">
        <v>-2957749.6620726222</v>
      </c>
      <c r="K248" s="499">
        <v>-389.48507533218623</v>
      </c>
      <c r="L248" s="499"/>
      <c r="M248" s="511" t="s">
        <v>670</v>
      </c>
      <c r="N248" s="500">
        <v>5340.4888253884646</v>
      </c>
      <c r="O248" s="500">
        <v>5463.9765614595817</v>
      </c>
      <c r="P248" s="500">
        <v>5500.0665867625512</v>
      </c>
      <c r="Q248" s="500">
        <v>108.2433500131683</v>
      </c>
      <c r="R248" s="500">
        <v>135.70382208017045</v>
      </c>
      <c r="S248" s="500">
        <v>146.89039818884007</v>
      </c>
      <c r="T248" s="501">
        <v>2.7703363512630919E-2</v>
      </c>
      <c r="U248" s="501">
        <v>8.4427321156772539E-3</v>
      </c>
      <c r="V248" s="501">
        <v>1.0363799877051485</v>
      </c>
    </row>
    <row r="249" spans="1:22" x14ac:dyDescent="0.25">
      <c r="A249" s="488">
        <v>778</v>
      </c>
      <c r="B249" s="488" t="s">
        <v>252</v>
      </c>
      <c r="C249" s="499">
        <v>6931</v>
      </c>
      <c r="D249" s="502">
        <v>37009612.034957074</v>
      </c>
      <c r="E249" s="503">
        <v>34630746.179891691</v>
      </c>
      <c r="F249" s="509">
        <v>2378865.855065383</v>
      </c>
      <c r="G249" s="510">
        <v>6.8692307197431079E-2</v>
      </c>
      <c r="H249" s="506">
        <v>-344016.12169223517</v>
      </c>
      <c r="I249" s="507">
        <v>216738.36500657196</v>
      </c>
      <c r="J249" s="508">
        <v>-560754.4866988071</v>
      </c>
      <c r="K249" s="499">
        <v>-80.905278704199546</v>
      </c>
      <c r="L249" s="499"/>
      <c r="M249" s="511" t="s">
        <v>671</v>
      </c>
      <c r="N249" s="500">
        <v>4908.3212307026406</v>
      </c>
      <c r="O249" s="500">
        <v>5143.9558844870116</v>
      </c>
      <c r="P249" s="500">
        <v>5229.4296909011755</v>
      </c>
      <c r="Q249" s="500">
        <v>90.174577982975038</v>
      </c>
      <c r="R249" s="500">
        <v>92.584530547090409</v>
      </c>
      <c r="S249" s="500">
        <v>94.471049194601648</v>
      </c>
      <c r="T249" s="501">
        <v>4.7623248164947674E-2</v>
      </c>
      <c r="U249" s="501">
        <v>1.6682832201746045E-2</v>
      </c>
      <c r="V249" s="501">
        <v>1.0651005710247317</v>
      </c>
    </row>
    <row r="250" spans="1:22" x14ac:dyDescent="0.25">
      <c r="A250" s="488">
        <v>781</v>
      </c>
      <c r="B250" s="488" t="s">
        <v>253</v>
      </c>
      <c r="C250" s="499">
        <v>3631</v>
      </c>
      <c r="D250" s="502">
        <v>19033162.093626663</v>
      </c>
      <c r="E250" s="503">
        <v>17207929.104264997</v>
      </c>
      <c r="F250" s="509">
        <v>1825232.9893616661</v>
      </c>
      <c r="G250" s="510">
        <v>0.10606929969913004</v>
      </c>
      <c r="H250" s="506">
        <v>1248489.7691305799</v>
      </c>
      <c r="I250" s="507">
        <v>2110977.7656052406</v>
      </c>
      <c r="J250" s="508">
        <v>-862487.9964746607</v>
      </c>
      <c r="K250" s="499">
        <v>-237.53456251023428</v>
      </c>
      <c r="L250" s="499"/>
      <c r="M250" s="511" t="s">
        <v>672</v>
      </c>
      <c r="N250" s="500">
        <v>4606.5554255026163</v>
      </c>
      <c r="O250" s="500">
        <v>5137.5941948088193</v>
      </c>
      <c r="P250" s="500">
        <v>5153.7817471392691</v>
      </c>
      <c r="Q250" s="500">
        <v>77.389148994767282</v>
      </c>
      <c r="R250" s="500">
        <v>77.309517164387387</v>
      </c>
      <c r="S250" s="500">
        <v>76.75132570471672</v>
      </c>
      <c r="T250" s="501">
        <v>0.11335726309972372</v>
      </c>
      <c r="U250" s="501">
        <v>2.9970564624031137E-3</v>
      </c>
      <c r="V250" s="501">
        <v>1.1166940576800601</v>
      </c>
    </row>
    <row r="251" spans="1:22" x14ac:dyDescent="0.25">
      <c r="A251" s="488">
        <v>783</v>
      </c>
      <c r="B251" s="488" t="s">
        <v>254</v>
      </c>
      <c r="C251" s="499">
        <v>6646</v>
      </c>
      <c r="D251" s="502">
        <v>28384326.679429844</v>
      </c>
      <c r="E251" s="503">
        <v>28233665.910391688</v>
      </c>
      <c r="F251" s="509">
        <v>150660.76903815567</v>
      </c>
      <c r="G251" s="510">
        <v>5.336209952909567E-3</v>
      </c>
      <c r="H251" s="506">
        <v>321640.53871847037</v>
      </c>
      <c r="I251" s="507">
        <v>-565343.47099088237</v>
      </c>
      <c r="J251" s="508">
        <v>886984.00970935274</v>
      </c>
      <c r="K251" s="499">
        <v>133.46133158431428</v>
      </c>
      <c r="L251" s="499"/>
      <c r="M251" s="511" t="s">
        <v>673</v>
      </c>
      <c r="N251" s="500">
        <v>3989.481934998495</v>
      </c>
      <c r="O251" s="500">
        <v>4071.8081068771821</v>
      </c>
      <c r="P251" s="500">
        <v>4171.8536511310158</v>
      </c>
      <c r="Q251" s="500">
        <v>115.85916340656034</v>
      </c>
      <c r="R251" s="500">
        <v>115.98603309549112</v>
      </c>
      <c r="S251" s="500">
        <v>112.64612114771519</v>
      </c>
      <c r="T251" s="501">
        <v>2.0084333942349319E-2</v>
      </c>
      <c r="U251" s="501">
        <v>2.3092260286387667E-2</v>
      </c>
      <c r="V251" s="501">
        <v>1.0436403868958124</v>
      </c>
    </row>
    <row r="252" spans="1:22" x14ac:dyDescent="0.25">
      <c r="A252" s="488">
        <v>785</v>
      </c>
      <c r="B252" s="488" t="s">
        <v>255</v>
      </c>
      <c r="C252" s="499">
        <v>2737</v>
      </c>
      <c r="D252" s="502">
        <v>15815383.715703689</v>
      </c>
      <c r="E252" s="503">
        <v>15260127.720970606</v>
      </c>
      <c r="F252" s="509">
        <v>555255.99473308213</v>
      </c>
      <c r="G252" s="510">
        <v>3.6386064709671088E-2</v>
      </c>
      <c r="H252" s="506">
        <v>600980.02634213038</v>
      </c>
      <c r="I252" s="507">
        <v>859327.97204245604</v>
      </c>
      <c r="J252" s="508">
        <v>-258347.94570032565</v>
      </c>
      <c r="K252" s="499">
        <v>-94.390919145168311</v>
      </c>
      <c r="L252" s="499"/>
      <c r="M252" s="511" t="s">
        <v>674</v>
      </c>
      <c r="N252" s="500">
        <v>5418.7284873949584</v>
      </c>
      <c r="O252" s="500">
        <v>5852.9191616766466</v>
      </c>
      <c r="P252" s="500">
        <v>5625.7485029940117</v>
      </c>
      <c r="Q252" s="500">
        <v>109.60906101571064</v>
      </c>
      <c r="R252" s="500">
        <v>79.715568862275447</v>
      </c>
      <c r="S252" s="500">
        <v>80.464071856287418</v>
      </c>
      <c r="T252" s="501">
        <v>7.3131783033849596E-2</v>
      </c>
      <c r="U252" s="501">
        <v>-3.8165531163260047E-2</v>
      </c>
      <c r="V252" s="501">
        <v>1.0321751385261864</v>
      </c>
    </row>
    <row r="253" spans="1:22" x14ac:dyDescent="0.25">
      <c r="A253" s="488">
        <v>790</v>
      </c>
      <c r="B253" s="488" t="s">
        <v>256</v>
      </c>
      <c r="C253" s="499">
        <v>24052</v>
      </c>
      <c r="D253" s="502">
        <v>103147099.01710594</v>
      </c>
      <c r="E253" s="503">
        <v>102807130.20043041</v>
      </c>
      <c r="F253" s="509">
        <v>339968.81667552888</v>
      </c>
      <c r="G253" s="510">
        <v>3.3068602927903302E-3</v>
      </c>
      <c r="H253" s="506">
        <v>3278098.8190262555</v>
      </c>
      <c r="I253" s="507">
        <v>3045030.0843803929</v>
      </c>
      <c r="J253" s="508">
        <v>233068.7346458626</v>
      </c>
      <c r="K253" s="499">
        <v>9.6902018395918255</v>
      </c>
      <c r="L253" s="499"/>
      <c r="M253" s="488" t="s">
        <v>256</v>
      </c>
      <c r="N253" s="500">
        <v>3901.7891289705635</v>
      </c>
      <c r="O253" s="500">
        <v>4001.0418837257762</v>
      </c>
      <c r="P253" s="500">
        <v>4293.1444050843929</v>
      </c>
      <c r="Q253" s="500">
        <v>80.741726259770502</v>
      </c>
      <c r="R253" s="500">
        <v>80.766826422171292</v>
      </c>
      <c r="S253" s="500">
        <v>82.225463638257963</v>
      </c>
      <c r="T253" s="501">
        <v>2.4928332893448868E-2</v>
      </c>
      <c r="U253" s="501">
        <v>7.191938168118206E-2</v>
      </c>
      <c r="V253" s="501">
        <v>1.0986405448626704</v>
      </c>
    </row>
    <row r="254" spans="1:22" x14ac:dyDescent="0.25">
      <c r="A254" s="488">
        <v>791</v>
      </c>
      <c r="B254" s="488" t="s">
        <v>257</v>
      </c>
      <c r="C254" s="499">
        <v>5203</v>
      </c>
      <c r="D254" s="502">
        <v>25488088.519499514</v>
      </c>
      <c r="E254" s="503">
        <v>24875146.724319026</v>
      </c>
      <c r="F254" s="509">
        <v>612941.79518048838</v>
      </c>
      <c r="G254" s="510">
        <v>2.4640730845669739E-2</v>
      </c>
      <c r="H254" s="506">
        <v>1147261.1355685191</v>
      </c>
      <c r="I254" s="507">
        <v>1113934.0084176224</v>
      </c>
      <c r="J254" s="508">
        <v>33327.127150896704</v>
      </c>
      <c r="K254" s="499">
        <v>6.4053675093016924</v>
      </c>
      <c r="L254" s="499"/>
      <c r="M254" s="488" t="s">
        <v>257</v>
      </c>
      <c r="N254" s="500">
        <v>4674.9246857582166</v>
      </c>
      <c r="O254" s="500">
        <v>4786.5913077372834</v>
      </c>
      <c r="P254" s="500">
        <v>4703.5665562268559</v>
      </c>
      <c r="Q254" s="500">
        <v>128.38746876801846</v>
      </c>
      <c r="R254" s="500">
        <v>120.44435782498539</v>
      </c>
      <c r="S254" s="500">
        <v>155.91502631066069</v>
      </c>
      <c r="T254" s="501">
        <v>2.1594164130743332E-2</v>
      </c>
      <c r="U254" s="501">
        <v>-9.6910000794346862E-3</v>
      </c>
      <c r="V254" s="501">
        <v>1.0116938950050023</v>
      </c>
    </row>
    <row r="255" spans="1:22" x14ac:dyDescent="0.25">
      <c r="A255" s="488">
        <v>831</v>
      </c>
      <c r="B255" s="488" t="s">
        <v>258</v>
      </c>
      <c r="C255" s="499">
        <v>4628</v>
      </c>
      <c r="D255" s="502">
        <v>15926988.147525145</v>
      </c>
      <c r="E255" s="503">
        <v>15727459.965551924</v>
      </c>
      <c r="F255" s="509">
        <v>199528.18197322078</v>
      </c>
      <c r="G255" s="510">
        <v>1.2686611977410858E-2</v>
      </c>
      <c r="H255" s="506">
        <v>299823.68040519831</v>
      </c>
      <c r="I255" s="507">
        <v>-67129.926378949662</v>
      </c>
      <c r="J255" s="508">
        <v>366953.60678414797</v>
      </c>
      <c r="K255" s="499">
        <v>79.289889106341391</v>
      </c>
      <c r="L255" s="499"/>
      <c r="M255" s="511" t="s">
        <v>675</v>
      </c>
      <c r="N255" s="500">
        <v>3333.8010220397578</v>
      </c>
      <c r="O255" s="500">
        <v>3229.2619203135205</v>
      </c>
      <c r="P255" s="500">
        <v>3406.7058567385152</v>
      </c>
      <c r="Q255" s="500">
        <v>102.42005185825411</v>
      </c>
      <c r="R255" s="500">
        <v>96.668843892880474</v>
      </c>
      <c r="S255" s="500">
        <v>95.580230785978657</v>
      </c>
      <c r="T255" s="501">
        <v>-3.2096395231782648E-2</v>
      </c>
      <c r="U255" s="501">
        <v>5.3024351924587654E-2</v>
      </c>
      <c r="V255" s="501">
        <v>1.0192260661365242</v>
      </c>
    </row>
    <row r="256" spans="1:22" x14ac:dyDescent="0.25">
      <c r="A256" s="488">
        <v>832</v>
      </c>
      <c r="B256" s="488" t="s">
        <v>259</v>
      </c>
      <c r="C256" s="499">
        <v>3916</v>
      </c>
      <c r="D256" s="502">
        <v>18753004.326919112</v>
      </c>
      <c r="E256" s="503">
        <v>17208532.245599106</v>
      </c>
      <c r="F256" s="509">
        <v>1544472.0813200064</v>
      </c>
      <c r="G256" s="510">
        <v>8.9750366810916624E-2</v>
      </c>
      <c r="H256" s="506">
        <v>1686247.4493301946</v>
      </c>
      <c r="I256" s="507">
        <v>2448876.5663466211</v>
      </c>
      <c r="J256" s="508">
        <v>-762629.11701642652</v>
      </c>
      <c r="K256" s="499">
        <v>-194.74696553024171</v>
      </c>
      <c r="L256" s="499"/>
      <c r="M256" s="511" t="s">
        <v>676</v>
      </c>
      <c r="N256" s="500">
        <v>4578.0085418794697</v>
      </c>
      <c r="O256" s="500">
        <v>4590.9555442003066</v>
      </c>
      <c r="P256" s="500">
        <v>4688.5539090444554</v>
      </c>
      <c r="Q256" s="500">
        <v>73.544433094994886</v>
      </c>
      <c r="R256" s="500">
        <v>71.027082268778742</v>
      </c>
      <c r="S256" s="500">
        <v>70.771589167092486</v>
      </c>
      <c r="T256" s="501">
        <v>2.2421869751312329E-3</v>
      </c>
      <c r="U256" s="501">
        <v>2.0880144681317381E-2</v>
      </c>
      <c r="V256" s="501">
        <v>1.023169148844892</v>
      </c>
    </row>
    <row r="257" spans="1:22" x14ac:dyDescent="0.25">
      <c r="A257" s="488">
        <v>833</v>
      </c>
      <c r="B257" s="488" t="s">
        <v>260</v>
      </c>
      <c r="C257" s="499">
        <v>1659</v>
      </c>
      <c r="D257" s="502">
        <v>6960867.3429721761</v>
      </c>
      <c r="E257" s="503">
        <v>7082958.5743405372</v>
      </c>
      <c r="F257" s="509">
        <v>-122091.23136836104</v>
      </c>
      <c r="G257" s="510">
        <v>-1.7237321111923685E-2</v>
      </c>
      <c r="H257" s="506">
        <v>511175.18887927657</v>
      </c>
      <c r="I257" s="507">
        <v>290654.60695013055</v>
      </c>
      <c r="J257" s="508">
        <v>220520.58192914602</v>
      </c>
      <c r="K257" s="499">
        <v>132.92379863119109</v>
      </c>
      <c r="L257" s="499"/>
      <c r="M257" s="511" t="s">
        <v>677</v>
      </c>
      <c r="N257" s="500">
        <v>3565.8737974683545</v>
      </c>
      <c r="O257" s="500">
        <v>3827.7711561382598</v>
      </c>
      <c r="P257" s="500">
        <v>4234.8033373063172</v>
      </c>
      <c r="Q257" s="500">
        <v>77.15491259795057</v>
      </c>
      <c r="R257" s="500">
        <v>76.281287246722286</v>
      </c>
      <c r="S257" s="500">
        <v>77.473182359952318</v>
      </c>
      <c r="T257" s="501">
        <v>7.1650199351277255E-2</v>
      </c>
      <c r="U257" s="501">
        <v>0.10456418867348494</v>
      </c>
      <c r="V257" s="501">
        <v>1.1837064329882221</v>
      </c>
    </row>
    <row r="258" spans="1:22" x14ac:dyDescent="0.25">
      <c r="A258" s="488">
        <v>834</v>
      </c>
      <c r="B258" s="488" t="s">
        <v>261</v>
      </c>
      <c r="C258" s="499">
        <v>6016</v>
      </c>
      <c r="D258" s="502">
        <v>22471596.744244255</v>
      </c>
      <c r="E258" s="503">
        <v>22124169.669685103</v>
      </c>
      <c r="F258" s="509">
        <v>347427.07455915213</v>
      </c>
      <c r="G258" s="510">
        <v>1.5703507961937316E-2</v>
      </c>
      <c r="H258" s="506">
        <v>1228827.6821820433</v>
      </c>
      <c r="I258" s="507">
        <v>1295399.5961393712</v>
      </c>
      <c r="J258" s="508">
        <v>-66571.913957327837</v>
      </c>
      <c r="K258" s="499">
        <v>-11.065810165779228</v>
      </c>
      <c r="L258" s="499"/>
      <c r="M258" s="511" t="s">
        <v>678</v>
      </c>
      <c r="N258" s="500">
        <v>3443.9599434840429</v>
      </c>
      <c r="O258" s="500">
        <v>3526.0512648684871</v>
      </c>
      <c r="P258" s="500">
        <v>3729.9380130675154</v>
      </c>
      <c r="Q258" s="500">
        <v>67.819148936170208</v>
      </c>
      <c r="R258" s="500">
        <v>72.03886748199028</v>
      </c>
      <c r="S258" s="500">
        <v>74.384318981403922</v>
      </c>
      <c r="T258" s="501">
        <v>2.457758237599772E-2</v>
      </c>
      <c r="U258" s="501">
        <v>5.7317129952972889E-2</v>
      </c>
      <c r="V258" s="501">
        <v>1.0833034288119456</v>
      </c>
    </row>
    <row r="259" spans="1:22" x14ac:dyDescent="0.25">
      <c r="A259" s="488">
        <v>837</v>
      </c>
      <c r="B259" s="488" t="s">
        <v>262</v>
      </c>
      <c r="C259" s="499">
        <v>241009</v>
      </c>
      <c r="D259" s="502">
        <v>910157910.95264077</v>
      </c>
      <c r="E259" s="503">
        <v>922271652.93027318</v>
      </c>
      <c r="F259" s="509">
        <v>-12113741.977632403</v>
      </c>
      <c r="G259" s="510">
        <v>-1.3134678854266208E-2</v>
      </c>
      <c r="H259" s="506">
        <v>-52080224.427214928</v>
      </c>
      <c r="I259" s="507">
        <v>-83441061.289034054</v>
      </c>
      <c r="J259" s="508">
        <v>31360836.861819126</v>
      </c>
      <c r="K259" s="499">
        <v>130.12309441481077</v>
      </c>
      <c r="L259" s="512"/>
      <c r="M259" s="511" t="s">
        <v>679</v>
      </c>
      <c r="N259" s="500">
        <v>3417.5453023746004</v>
      </c>
      <c r="O259" s="500">
        <v>3506.5427828827537</v>
      </c>
      <c r="P259" s="500">
        <v>3670.5605468350286</v>
      </c>
      <c r="Q259" s="500">
        <v>75.914177478849339</v>
      </c>
      <c r="R259" s="500">
        <v>79.95825061907783</v>
      </c>
      <c r="S259" s="500">
        <v>83.208153408509503</v>
      </c>
      <c r="T259" s="501">
        <v>2.6633070795566871E-2</v>
      </c>
      <c r="U259" s="501">
        <v>4.6638120323748478E-2</v>
      </c>
      <c r="V259" s="501">
        <v>1.07451330747967</v>
      </c>
    </row>
    <row r="260" spans="1:22" x14ac:dyDescent="0.25">
      <c r="A260" s="488">
        <v>844</v>
      </c>
      <c r="B260" s="488" t="s">
        <v>263</v>
      </c>
      <c r="C260" s="499">
        <v>1503</v>
      </c>
      <c r="D260" s="502">
        <v>8815143.5389853567</v>
      </c>
      <c r="E260" s="503">
        <v>8672063.9834153354</v>
      </c>
      <c r="F260" s="509">
        <v>143079.55557002127</v>
      </c>
      <c r="G260" s="510">
        <v>1.6498904510350715E-2</v>
      </c>
      <c r="H260" s="506">
        <v>32456.154893632938</v>
      </c>
      <c r="I260" s="507">
        <v>159807.12834889992</v>
      </c>
      <c r="J260" s="508">
        <v>-127350.97345526698</v>
      </c>
      <c r="K260" s="499">
        <v>-84.731186596984017</v>
      </c>
      <c r="L260" s="499"/>
      <c r="M260" s="511" t="s">
        <v>680</v>
      </c>
      <c r="N260" s="500">
        <v>5638.4406320691951</v>
      </c>
      <c r="O260" s="500">
        <v>5608.2543978349122</v>
      </c>
      <c r="P260" s="500">
        <v>5904.6008119079834</v>
      </c>
      <c r="Q260" s="500">
        <v>105.78842315369262</v>
      </c>
      <c r="R260" s="500">
        <v>109.60757780784844</v>
      </c>
      <c r="S260" s="500">
        <v>112.99052774018945</v>
      </c>
      <c r="T260" s="501">
        <v>-4.5901859634502884E-3</v>
      </c>
      <c r="U260" s="501">
        <v>5.2419831972547515E-2</v>
      </c>
      <c r="V260" s="501">
        <v>1.0475890292321706</v>
      </c>
    </row>
    <row r="261" spans="1:22" x14ac:dyDescent="0.25">
      <c r="A261" s="488">
        <v>845</v>
      </c>
      <c r="B261" s="488" t="s">
        <v>264</v>
      </c>
      <c r="C261" s="499">
        <v>2925</v>
      </c>
      <c r="D261" s="502">
        <v>13694018.482592911</v>
      </c>
      <c r="E261" s="503">
        <v>12381175.097673908</v>
      </c>
      <c r="F261" s="509">
        <v>1312843.3849190027</v>
      </c>
      <c r="G261" s="510">
        <v>0.10603544288503365</v>
      </c>
      <c r="H261" s="506">
        <v>264983.62117338402</v>
      </c>
      <c r="I261" s="507">
        <v>808815.48068174301</v>
      </c>
      <c r="J261" s="508">
        <v>-543831.85950835899</v>
      </c>
      <c r="K261" s="499">
        <v>-185.92542205413983</v>
      </c>
      <c r="L261" s="499"/>
      <c r="M261" s="511" t="s">
        <v>681</v>
      </c>
      <c r="N261" s="500">
        <v>4516.1312888888897</v>
      </c>
      <c r="O261" s="500">
        <v>4443.7890353920884</v>
      </c>
      <c r="P261" s="500">
        <v>4678.6953504510757</v>
      </c>
      <c r="Q261" s="500">
        <v>105.29914529914529</v>
      </c>
      <c r="R261" s="500">
        <v>105.1353226925746</v>
      </c>
      <c r="S261" s="500">
        <v>114.85079805690492</v>
      </c>
      <c r="T261" s="501">
        <v>-1.5689098242611776E-2</v>
      </c>
      <c r="U261" s="501">
        <v>5.3775743707093815E-2</v>
      </c>
      <c r="V261" s="501">
        <v>1.0372429525383919</v>
      </c>
    </row>
    <row r="262" spans="1:22" x14ac:dyDescent="0.25">
      <c r="A262" s="488">
        <v>846</v>
      </c>
      <c r="B262" s="488" t="s">
        <v>265</v>
      </c>
      <c r="C262" s="499">
        <v>4994</v>
      </c>
      <c r="D262" s="502">
        <v>22909073.425359204</v>
      </c>
      <c r="E262" s="503">
        <v>24726847.1383777</v>
      </c>
      <c r="F262" s="509">
        <v>-1817773.7130184956</v>
      </c>
      <c r="G262" s="510">
        <v>-7.3514172787406878E-2</v>
      </c>
      <c r="H262" s="506">
        <v>1862295.3953796236</v>
      </c>
      <c r="I262" s="507">
        <v>305279.56950981566</v>
      </c>
      <c r="J262" s="508">
        <v>1557015.825869808</v>
      </c>
      <c r="K262" s="499">
        <v>311.77729793147938</v>
      </c>
      <c r="L262" s="499"/>
      <c r="M262" s="511" t="s">
        <v>682</v>
      </c>
      <c r="N262" s="500">
        <v>4272.0067280736885</v>
      </c>
      <c r="O262" s="500">
        <v>4411.5035317860747</v>
      </c>
      <c r="P262" s="500">
        <v>4491.0191725529767</v>
      </c>
      <c r="Q262" s="500">
        <v>102.52302763315978</v>
      </c>
      <c r="R262" s="500">
        <v>101.51362260343087</v>
      </c>
      <c r="S262" s="500">
        <v>102.72452068617558</v>
      </c>
      <c r="T262" s="501">
        <v>3.1657665261504375E-2</v>
      </c>
      <c r="U262" s="501">
        <v>1.7887487702352045E-2</v>
      </c>
      <c r="V262" s="501">
        <v>1.0501114290619067</v>
      </c>
    </row>
    <row r="263" spans="1:22" x14ac:dyDescent="0.25">
      <c r="A263" s="488">
        <v>848</v>
      </c>
      <c r="B263" s="488" t="s">
        <v>266</v>
      </c>
      <c r="C263" s="499">
        <v>4307</v>
      </c>
      <c r="D263" s="502">
        <v>20070340.818810157</v>
      </c>
      <c r="E263" s="503">
        <v>19582595.443540454</v>
      </c>
      <c r="F263" s="509">
        <v>487745.37526970357</v>
      </c>
      <c r="G263" s="510">
        <v>2.4907085308275213E-2</v>
      </c>
      <c r="H263" s="506">
        <v>568124.55437067663</v>
      </c>
      <c r="I263" s="507">
        <v>440408.34552226064</v>
      </c>
      <c r="J263" s="508">
        <v>127716.20884841599</v>
      </c>
      <c r="K263" s="499">
        <v>29.653171313771995</v>
      </c>
      <c r="L263" s="499"/>
      <c r="M263" s="511" t="s">
        <v>683</v>
      </c>
      <c r="N263" s="500">
        <v>4674.8000325052244</v>
      </c>
      <c r="O263" s="500">
        <v>4643.3286185761435</v>
      </c>
      <c r="P263" s="500">
        <v>4463.4606317774633</v>
      </c>
      <c r="Q263" s="500">
        <v>85.210123055491067</v>
      </c>
      <c r="R263" s="500">
        <v>95.94530881659594</v>
      </c>
      <c r="S263" s="500">
        <v>100.18859028760019</v>
      </c>
      <c r="T263" s="501">
        <v>-4.3563411611111658E-3</v>
      </c>
      <c r="U263" s="501">
        <v>-3.7057302029446904E-2</v>
      </c>
      <c r="V263" s="501">
        <v>0.95874779105959262</v>
      </c>
    </row>
    <row r="264" spans="1:22" x14ac:dyDescent="0.25">
      <c r="A264" s="488">
        <v>849</v>
      </c>
      <c r="B264" s="488" t="s">
        <v>267</v>
      </c>
      <c r="C264" s="499">
        <v>2966</v>
      </c>
      <c r="D264" s="502">
        <v>12087856.511317156</v>
      </c>
      <c r="E264" s="503">
        <v>12245611.999639194</v>
      </c>
      <c r="F264" s="509">
        <v>-157755.4883220382</v>
      </c>
      <c r="G264" s="510">
        <v>-1.288261365186863E-2</v>
      </c>
      <c r="H264" s="506">
        <v>571440.34936125285</v>
      </c>
      <c r="I264" s="507">
        <v>220762.48239557305</v>
      </c>
      <c r="J264" s="508">
        <v>350677.8669656798</v>
      </c>
      <c r="K264" s="499">
        <v>118.23259169443014</v>
      </c>
      <c r="L264" s="499"/>
      <c r="M264" s="511" t="s">
        <v>684</v>
      </c>
      <c r="N264" s="500">
        <v>3862.3642447741063</v>
      </c>
      <c r="O264" s="500">
        <v>3943.1392577459992</v>
      </c>
      <c r="P264" s="500">
        <v>3889.3428668709566</v>
      </c>
      <c r="Q264" s="500">
        <v>99.46055293324342</v>
      </c>
      <c r="R264" s="500">
        <v>128.02179094313925</v>
      </c>
      <c r="S264" s="500">
        <v>131.08614232209737</v>
      </c>
      <c r="T264" s="501">
        <v>2.7597447278602472E-2</v>
      </c>
      <c r="U264" s="501">
        <v>-1.2461319729029086E-2</v>
      </c>
      <c r="V264" s="501">
        <v>1.0147922269353298</v>
      </c>
    </row>
    <row r="265" spans="1:22" x14ac:dyDescent="0.25">
      <c r="A265" s="488">
        <v>850</v>
      </c>
      <c r="B265" s="488" t="s">
        <v>268</v>
      </c>
      <c r="C265" s="499">
        <v>2401</v>
      </c>
      <c r="D265" s="502">
        <v>8852325.6711239833</v>
      </c>
      <c r="E265" s="503">
        <v>8414350.3922340907</v>
      </c>
      <c r="F265" s="509">
        <v>437975.27888989262</v>
      </c>
      <c r="G265" s="510">
        <v>5.2050991279625806E-2</v>
      </c>
      <c r="H265" s="506">
        <v>452798.20734385669</v>
      </c>
      <c r="I265" s="507">
        <v>453929.98928195215</v>
      </c>
      <c r="J265" s="508">
        <v>-1131.7819380954606</v>
      </c>
      <c r="K265" s="499">
        <v>-0.47137939945666835</v>
      </c>
      <c r="L265" s="499"/>
      <c r="M265" s="511" t="s">
        <v>685</v>
      </c>
      <c r="N265" s="500">
        <v>3353.5877301124533</v>
      </c>
      <c r="O265" s="500">
        <v>3367.9798826487845</v>
      </c>
      <c r="P265" s="500">
        <v>3783.7384744341994</v>
      </c>
      <c r="Q265" s="500">
        <v>87.88004997917534</v>
      </c>
      <c r="R265" s="500">
        <v>91.366303436714162</v>
      </c>
      <c r="S265" s="500">
        <v>94.300083822296727</v>
      </c>
      <c r="T265" s="501">
        <v>5.1949944431541883E-3</v>
      </c>
      <c r="U265" s="501">
        <v>0.12103222679912773</v>
      </c>
      <c r="V265" s="501">
        <v>1.1268559829879456</v>
      </c>
    </row>
    <row r="266" spans="1:22" x14ac:dyDescent="0.25">
      <c r="A266" s="488">
        <v>851</v>
      </c>
      <c r="B266" s="488" t="s">
        <v>269</v>
      </c>
      <c r="C266" s="499">
        <v>21467</v>
      </c>
      <c r="D266" s="502">
        <v>85589555.066783875</v>
      </c>
      <c r="E266" s="503">
        <v>78799306.971560165</v>
      </c>
      <c r="F266" s="509">
        <v>6790248.0952237099</v>
      </c>
      <c r="G266" s="510">
        <v>8.6171418965326832E-2</v>
      </c>
      <c r="H266" s="506">
        <v>-3093335.6213536244</v>
      </c>
      <c r="I266" s="507">
        <v>275404.88322575466</v>
      </c>
      <c r="J266" s="508">
        <v>-3368740.5045793792</v>
      </c>
      <c r="K266" s="499">
        <v>-156.92646874641912</v>
      </c>
      <c r="L266" s="499"/>
      <c r="M266" s="511" t="s">
        <v>686</v>
      </c>
      <c r="N266" s="500">
        <v>3593.6104770112265</v>
      </c>
      <c r="O266" s="500">
        <v>3995.4046703554345</v>
      </c>
      <c r="P266" s="500">
        <v>3785.6606958642033</v>
      </c>
      <c r="Q266" s="500">
        <v>106.86169469418176</v>
      </c>
      <c r="R266" s="500">
        <v>100.86279658632655</v>
      </c>
      <c r="S266" s="500">
        <v>118.5407483822564</v>
      </c>
      <c r="T266" s="501">
        <v>0.10695805207310771</v>
      </c>
      <c r="U266" s="501">
        <v>-4.6888057053241283E-2</v>
      </c>
      <c r="V266" s="501">
        <v>1.0550549397719591</v>
      </c>
    </row>
    <row r="267" spans="1:22" x14ac:dyDescent="0.25">
      <c r="A267" s="488">
        <v>853</v>
      </c>
      <c r="B267" s="488" t="s">
        <v>270</v>
      </c>
      <c r="C267" s="499">
        <v>194391</v>
      </c>
      <c r="D267" s="502">
        <v>719806862.86853468</v>
      </c>
      <c r="E267" s="503">
        <v>758442002.01232994</v>
      </c>
      <c r="F267" s="509">
        <v>-38635139.143795252</v>
      </c>
      <c r="G267" s="510">
        <v>-5.0940136544767943E-2</v>
      </c>
      <c r="H267" s="506">
        <v>-14897571.48047613</v>
      </c>
      <c r="I267" s="507">
        <v>-54365912.701239355</v>
      </c>
      <c r="J267" s="508">
        <v>39468341.220763221</v>
      </c>
      <c r="K267" s="499">
        <v>203.03584641656877</v>
      </c>
      <c r="L267" s="512"/>
      <c r="M267" s="511" t="s">
        <v>687</v>
      </c>
      <c r="N267" s="500">
        <v>3538.7797740636138</v>
      </c>
      <c r="O267" s="500">
        <v>3515.6041187705132</v>
      </c>
      <c r="P267" s="500">
        <v>3578.8347217884188</v>
      </c>
      <c r="Q267" s="500">
        <v>73.35730563657782</v>
      </c>
      <c r="R267" s="500">
        <v>73.788664676576161</v>
      </c>
      <c r="S267" s="500">
        <v>78.586387166476356</v>
      </c>
      <c r="T267" s="501">
        <v>-6.2966315373030879E-3</v>
      </c>
      <c r="U267" s="501">
        <v>1.8952599955492921E-2</v>
      </c>
      <c r="V267" s="501">
        <v>1.0125366308795962</v>
      </c>
    </row>
    <row r="268" spans="1:22" x14ac:dyDescent="0.25">
      <c r="A268" s="488">
        <v>854</v>
      </c>
      <c r="B268" s="488" t="s">
        <v>271</v>
      </c>
      <c r="C268" s="499">
        <v>3304</v>
      </c>
      <c r="D268" s="502">
        <v>19503054.071734808</v>
      </c>
      <c r="E268" s="503">
        <v>18035970.2155031</v>
      </c>
      <c r="F268" s="509">
        <v>1467083.8562317081</v>
      </c>
      <c r="G268" s="510">
        <v>8.134210905774579E-2</v>
      </c>
      <c r="H268" s="506">
        <v>711492.36806556024</v>
      </c>
      <c r="I268" s="507">
        <v>1491880.0519337854</v>
      </c>
      <c r="J268" s="508">
        <v>-780387.6838682252</v>
      </c>
      <c r="K268" s="499">
        <v>-236.19481957270739</v>
      </c>
      <c r="L268" s="499"/>
      <c r="M268" s="511" t="s">
        <v>688</v>
      </c>
      <c r="N268" s="500">
        <v>5957.8471549636797</v>
      </c>
      <c r="O268" s="500">
        <v>5696.905339805825</v>
      </c>
      <c r="P268" s="500">
        <v>5705.4004854368932</v>
      </c>
      <c r="Q268" s="500">
        <v>110.77481840193704</v>
      </c>
      <c r="R268" s="500">
        <v>113.47087378640776</v>
      </c>
      <c r="S268" s="500">
        <v>118.93203883495146</v>
      </c>
      <c r="T268" s="501">
        <v>-4.2554266999459078E-2</v>
      </c>
      <c r="U268" s="501">
        <v>2.4019633439507082E-3</v>
      </c>
      <c r="V268" s="501">
        <v>0.95974548255503034</v>
      </c>
    </row>
    <row r="269" spans="1:22" x14ac:dyDescent="0.25">
      <c r="A269" s="488">
        <v>857</v>
      </c>
      <c r="B269" s="488" t="s">
        <v>272</v>
      </c>
      <c r="C269" s="499">
        <v>2433</v>
      </c>
      <c r="D269" s="502">
        <v>15406929.172398595</v>
      </c>
      <c r="E269" s="503">
        <v>13973133.743709464</v>
      </c>
      <c r="F269" s="509">
        <v>1433795.4286891315</v>
      </c>
      <c r="G269" s="510">
        <v>0.10261087133261063</v>
      </c>
      <c r="H269" s="506">
        <v>-1167025.4108434487</v>
      </c>
      <c r="I269" s="507">
        <v>-267377.442048105</v>
      </c>
      <c r="J269" s="508">
        <v>-899647.96879534377</v>
      </c>
      <c r="K269" s="499">
        <v>-369.76899662776151</v>
      </c>
      <c r="L269" s="499"/>
      <c r="M269" s="511" t="s">
        <v>689</v>
      </c>
      <c r="N269" s="500">
        <v>5870.8018947801065</v>
      </c>
      <c r="O269" s="500">
        <v>6069.450186027284</v>
      </c>
      <c r="P269" s="500">
        <v>6208.7639520462999</v>
      </c>
      <c r="Q269" s="500">
        <v>119.60542540073983</v>
      </c>
      <c r="R269" s="500">
        <v>116.57709797436958</v>
      </c>
      <c r="S269" s="500">
        <v>132.28606862339811</v>
      </c>
      <c r="T269" s="501">
        <v>3.2655536320842726E-2</v>
      </c>
      <c r="U269" s="501">
        <v>2.5060144346431334E-2</v>
      </c>
      <c r="V269" s="501">
        <v>1.0585340331211845</v>
      </c>
    </row>
    <row r="270" spans="1:22" x14ac:dyDescent="0.25">
      <c r="A270" s="488">
        <v>858</v>
      </c>
      <c r="B270" s="488" t="s">
        <v>273</v>
      </c>
      <c r="C270" s="499">
        <v>38783</v>
      </c>
      <c r="D270" s="502">
        <v>132197054.90933673</v>
      </c>
      <c r="E270" s="503">
        <v>127057441.70856856</v>
      </c>
      <c r="F270" s="509">
        <v>5139613.2007681727</v>
      </c>
      <c r="G270" s="510">
        <v>4.0451099374068107E-2</v>
      </c>
      <c r="H270" s="506">
        <v>2487034.7863207255</v>
      </c>
      <c r="I270" s="507">
        <v>-571526.43264229433</v>
      </c>
      <c r="J270" s="508">
        <v>3058561.2189630195</v>
      </c>
      <c r="K270" s="499">
        <v>78.863450969832641</v>
      </c>
      <c r="L270" s="499"/>
      <c r="M270" s="511" t="s">
        <v>690</v>
      </c>
      <c r="N270" s="500">
        <v>3051.2955037000752</v>
      </c>
      <c r="O270" s="500">
        <v>3161.9050016361666</v>
      </c>
      <c r="P270" s="500">
        <v>3238.7293276612882</v>
      </c>
      <c r="Q270" s="500">
        <v>80.318696336023521</v>
      </c>
      <c r="R270" s="500">
        <v>78.007400508470312</v>
      </c>
      <c r="S270" s="500">
        <v>78.913585219120492</v>
      </c>
      <c r="T270" s="501">
        <v>3.4582229863209024E-2</v>
      </c>
      <c r="U270" s="501">
        <v>2.3991547019702963E-2</v>
      </c>
      <c r="V270" s="501">
        <v>1.0594034580767215</v>
      </c>
    </row>
    <row r="271" spans="1:22" x14ac:dyDescent="0.25">
      <c r="A271" s="488">
        <v>859</v>
      </c>
      <c r="B271" s="488" t="s">
        <v>274</v>
      </c>
      <c r="C271" s="499">
        <v>6603</v>
      </c>
      <c r="D271" s="502">
        <v>22926797.170474354</v>
      </c>
      <c r="E271" s="503">
        <v>20985414.659193762</v>
      </c>
      <c r="F271" s="509">
        <v>1941382.5112805925</v>
      </c>
      <c r="G271" s="510">
        <v>9.2511038871946616E-2</v>
      </c>
      <c r="H271" s="506">
        <v>-1591538.826485574</v>
      </c>
      <c r="I271" s="507">
        <v>-599510.2111873274</v>
      </c>
      <c r="J271" s="508">
        <v>-992028.61529824662</v>
      </c>
      <c r="K271" s="499">
        <v>-150.23907546543185</v>
      </c>
      <c r="L271" s="499"/>
      <c r="M271" s="511" t="s">
        <v>691</v>
      </c>
      <c r="N271" s="500">
        <v>3266.0294941693169</v>
      </c>
      <c r="O271" s="500">
        <v>3505.3094660194174</v>
      </c>
      <c r="P271" s="500">
        <v>3206.4623786407765</v>
      </c>
      <c r="Q271" s="500">
        <v>69.059518400726944</v>
      </c>
      <c r="R271" s="500">
        <v>65.230582524271838</v>
      </c>
      <c r="S271" s="500">
        <v>70.69174757281553</v>
      </c>
      <c r="T271" s="501">
        <v>7.0598126492643409E-2</v>
      </c>
      <c r="U271" s="501">
        <v>-8.2168500658537758E-2</v>
      </c>
      <c r="V271" s="501">
        <v>0.9826286836309035</v>
      </c>
    </row>
    <row r="272" spans="1:22" x14ac:dyDescent="0.25">
      <c r="A272" s="488">
        <v>886</v>
      </c>
      <c r="B272" s="488" t="s">
        <v>275</v>
      </c>
      <c r="C272" s="499">
        <v>12735</v>
      </c>
      <c r="D272" s="502">
        <v>48642664.341051333</v>
      </c>
      <c r="E272" s="503">
        <v>48817348.010499306</v>
      </c>
      <c r="F272" s="509">
        <v>-174683.66944797337</v>
      </c>
      <c r="G272" s="510">
        <v>-3.5783113292103368E-3</v>
      </c>
      <c r="H272" s="506">
        <v>-534326.5675859456</v>
      </c>
      <c r="I272" s="507">
        <v>-1040618.0212784379</v>
      </c>
      <c r="J272" s="508">
        <v>506291.45369249233</v>
      </c>
      <c r="K272" s="499">
        <v>39.755905276206704</v>
      </c>
      <c r="L272" s="499"/>
      <c r="M272" s="511" t="s">
        <v>692</v>
      </c>
      <c r="N272" s="500">
        <v>3488.0722693364742</v>
      </c>
      <c r="O272" s="500">
        <v>3585.7142857142858</v>
      </c>
      <c r="P272" s="500">
        <v>3740.0947119179164</v>
      </c>
      <c r="Q272" s="500">
        <v>95.013741656851195</v>
      </c>
      <c r="R272" s="500">
        <v>109.39226519337016</v>
      </c>
      <c r="S272" s="500">
        <v>112.94396211523284</v>
      </c>
      <c r="T272" s="501">
        <v>3.1263703849318203E-2</v>
      </c>
      <c r="U272" s="501">
        <v>4.2740884721361727E-2</v>
      </c>
      <c r="V272" s="501">
        <v>1.0753408269328666</v>
      </c>
    </row>
    <row r="273" spans="1:22" x14ac:dyDescent="0.25">
      <c r="A273" s="488">
        <v>887</v>
      </c>
      <c r="B273" s="488" t="s">
        <v>276</v>
      </c>
      <c r="C273" s="499">
        <v>4644</v>
      </c>
      <c r="D273" s="502">
        <v>21524159.148707118</v>
      </c>
      <c r="E273" s="503">
        <v>21526505.515695564</v>
      </c>
      <c r="F273" s="509">
        <v>-2346.3669884465635</v>
      </c>
      <c r="G273" s="510">
        <v>-1.0899897276572656E-4</v>
      </c>
      <c r="H273" s="506">
        <v>-207635.47978009735</v>
      </c>
      <c r="I273" s="507">
        <v>-444219.17246407847</v>
      </c>
      <c r="J273" s="508">
        <v>236583.69268398112</v>
      </c>
      <c r="K273" s="499">
        <v>50.943947606369747</v>
      </c>
      <c r="L273" s="499"/>
      <c r="M273" s="511" t="s">
        <v>693</v>
      </c>
      <c r="N273" s="500">
        <v>4490.9079220499571</v>
      </c>
      <c r="O273" s="500">
        <v>4350.0962978814468</v>
      </c>
      <c r="P273" s="500">
        <v>4549.9679007061841</v>
      </c>
      <c r="Q273" s="500">
        <v>80.318690783807057</v>
      </c>
      <c r="R273" s="500">
        <v>79.606248662529424</v>
      </c>
      <c r="S273" s="500">
        <v>79.820243954633</v>
      </c>
      <c r="T273" s="501">
        <v>-3.0959757254750309E-2</v>
      </c>
      <c r="U273" s="501">
        <v>4.5169082125603666E-2</v>
      </c>
      <c r="V273" s="501">
        <v>1.0128109010528248</v>
      </c>
    </row>
    <row r="274" spans="1:22" x14ac:dyDescent="0.25">
      <c r="A274" s="488">
        <v>889</v>
      </c>
      <c r="B274" s="488" t="s">
        <v>277</v>
      </c>
      <c r="C274" s="499">
        <v>2619</v>
      </c>
      <c r="D274" s="502">
        <v>12022341.204935184</v>
      </c>
      <c r="E274" s="503">
        <v>11941511.044140851</v>
      </c>
      <c r="F274" s="509">
        <v>80830.160794332623</v>
      </c>
      <c r="G274" s="510">
        <v>6.7688385913265356E-3</v>
      </c>
      <c r="H274" s="506">
        <v>977582.7936448477</v>
      </c>
      <c r="I274" s="507">
        <v>833625.32730989344</v>
      </c>
      <c r="J274" s="508">
        <v>143957.46633495425</v>
      </c>
      <c r="K274" s="499">
        <v>54.966577447481576</v>
      </c>
      <c r="L274" s="499"/>
      <c r="M274" s="511" t="s">
        <v>694</v>
      </c>
      <c r="N274" s="500">
        <v>4455.6107598319968</v>
      </c>
      <c r="O274" s="500">
        <v>4466.5109034267916</v>
      </c>
      <c r="P274" s="500">
        <v>4741.8224299065423</v>
      </c>
      <c r="Q274" s="500">
        <v>67.201221840397096</v>
      </c>
      <c r="R274" s="500">
        <v>72.429906542056074</v>
      </c>
      <c r="S274" s="500">
        <v>72.040498442367607</v>
      </c>
      <c r="T274" s="501">
        <v>3.566106298871663E-3</v>
      </c>
      <c r="U274" s="501">
        <v>6.0569663692518816E-2</v>
      </c>
      <c r="V274" s="501">
        <v>1.0643517678506049</v>
      </c>
    </row>
    <row r="275" spans="1:22" x14ac:dyDescent="0.25">
      <c r="A275" s="488">
        <v>890</v>
      </c>
      <c r="B275" s="488" t="s">
        <v>278</v>
      </c>
      <c r="C275" s="499">
        <v>1219</v>
      </c>
      <c r="D275" s="502">
        <v>6954360.2514070245</v>
      </c>
      <c r="E275" s="503">
        <v>6136348.3348998921</v>
      </c>
      <c r="F275" s="509">
        <v>818011.91650713235</v>
      </c>
      <c r="G275" s="510">
        <v>0.13330597806105107</v>
      </c>
      <c r="H275" s="506">
        <v>119504.00518397168</v>
      </c>
      <c r="I275" s="507">
        <v>530143.04982527567</v>
      </c>
      <c r="J275" s="508">
        <v>-410639.044641304</v>
      </c>
      <c r="K275" s="499">
        <v>-336.865500115918</v>
      </c>
      <c r="L275" s="499"/>
      <c r="M275" s="511" t="s">
        <v>695</v>
      </c>
      <c r="N275" s="500">
        <v>5380.300434782609</v>
      </c>
      <c r="O275" s="500">
        <v>5668.9303904923599</v>
      </c>
      <c r="P275" s="500">
        <v>5615.4499151103564</v>
      </c>
      <c r="Q275" s="500">
        <v>147.66201804757998</v>
      </c>
      <c r="R275" s="500">
        <v>165.53480475382003</v>
      </c>
      <c r="S275" s="500">
        <v>157.04584040747028</v>
      </c>
      <c r="T275" s="501">
        <v>5.5445879929786557E-2</v>
      </c>
      <c r="U275" s="501">
        <v>-1.0621271642659691E-2</v>
      </c>
      <c r="V275" s="501">
        <v>1.0442357025349263</v>
      </c>
    </row>
    <row r="276" spans="1:22" x14ac:dyDescent="0.25">
      <c r="A276" s="488">
        <v>892</v>
      </c>
      <c r="B276" s="488" t="s">
        <v>279</v>
      </c>
      <c r="C276" s="499">
        <v>3646</v>
      </c>
      <c r="D276" s="502">
        <v>11228113.20839053</v>
      </c>
      <c r="E276" s="503">
        <v>11552803.540877964</v>
      </c>
      <c r="F276" s="509">
        <v>-324690.33248743415</v>
      </c>
      <c r="G276" s="510">
        <v>-2.8104895174453824E-2</v>
      </c>
      <c r="H276" s="506">
        <v>288722.43027402594</v>
      </c>
      <c r="I276" s="507">
        <v>-44969.273117603741</v>
      </c>
      <c r="J276" s="508">
        <v>333691.70339162968</v>
      </c>
      <c r="K276" s="499">
        <v>91.522683321895144</v>
      </c>
      <c r="L276" s="499"/>
      <c r="M276" s="511" t="s">
        <v>696</v>
      </c>
      <c r="N276" s="500">
        <v>2905.2872901810201</v>
      </c>
      <c r="O276" s="500">
        <v>2797.4683544303798</v>
      </c>
      <c r="P276" s="500">
        <v>3090.2586681342873</v>
      </c>
      <c r="Q276" s="500">
        <v>91.607240811848598</v>
      </c>
      <c r="R276" s="500">
        <v>92.735277930654931</v>
      </c>
      <c r="S276" s="500">
        <v>94.111172261970282</v>
      </c>
      <c r="T276" s="501">
        <v>-3.5600484944823041E-2</v>
      </c>
      <c r="U276" s="501">
        <v>0.1017804436827574</v>
      </c>
      <c r="V276" s="501">
        <v>1.062556525584929</v>
      </c>
    </row>
    <row r="277" spans="1:22" x14ac:dyDescent="0.25">
      <c r="A277" s="488">
        <v>893</v>
      </c>
      <c r="B277" s="488" t="s">
        <v>280</v>
      </c>
      <c r="C277" s="499">
        <v>7479</v>
      </c>
      <c r="D277" s="502">
        <v>30455888.007053927</v>
      </c>
      <c r="E277" s="503">
        <v>29511188.200798891</v>
      </c>
      <c r="F277" s="509">
        <v>944699.8062550351</v>
      </c>
      <c r="G277" s="510">
        <v>3.2011581500112601E-2</v>
      </c>
      <c r="H277" s="506">
        <v>-627522.68122144893</v>
      </c>
      <c r="I277" s="507">
        <v>163066.16035202934</v>
      </c>
      <c r="J277" s="508">
        <v>-790588.8415734783</v>
      </c>
      <c r="K277" s="499">
        <v>-105.70782746001849</v>
      </c>
      <c r="L277" s="499"/>
      <c r="M277" s="511" t="s">
        <v>697</v>
      </c>
      <c r="N277" s="500">
        <v>3683.6111231448053</v>
      </c>
      <c r="O277" s="500">
        <v>3847.3241692246097</v>
      </c>
      <c r="P277" s="500">
        <v>4102.4956626184439</v>
      </c>
      <c r="Q277" s="500">
        <v>73.004412354592858</v>
      </c>
      <c r="R277" s="500">
        <v>79.273989056452692</v>
      </c>
      <c r="S277" s="500">
        <v>81.409315361003607</v>
      </c>
      <c r="T277" s="501">
        <v>4.5248873933293465E-2</v>
      </c>
      <c r="U277" s="501">
        <v>6.5529195839847842E-2</v>
      </c>
      <c r="V277" s="501">
        <v>1.1137431920946488</v>
      </c>
    </row>
    <row r="278" spans="1:22" x14ac:dyDescent="0.25">
      <c r="A278" s="488">
        <v>895</v>
      </c>
      <c r="B278" s="488" t="s">
        <v>281</v>
      </c>
      <c r="C278" s="499">
        <v>15378</v>
      </c>
      <c r="D278" s="502">
        <v>63871735.439765796</v>
      </c>
      <c r="E278" s="503">
        <v>62468035.939114481</v>
      </c>
      <c r="F278" s="509">
        <v>1403699.5006513149</v>
      </c>
      <c r="G278" s="510">
        <v>2.2470684079445913E-2</v>
      </c>
      <c r="H278" s="506">
        <v>824573.90924913436</v>
      </c>
      <c r="I278" s="507">
        <v>1413349.2853378365</v>
      </c>
      <c r="J278" s="508">
        <v>-588775.37608870212</v>
      </c>
      <c r="K278" s="499">
        <v>-38.286862796768247</v>
      </c>
      <c r="L278" s="499"/>
      <c r="M278" s="511" t="s">
        <v>698</v>
      </c>
      <c r="N278" s="500">
        <v>3892.2471699830926</v>
      </c>
      <c r="O278" s="500">
        <v>3900.5367651814008</v>
      </c>
      <c r="P278" s="500">
        <v>4049.6669469055164</v>
      </c>
      <c r="Q278" s="500">
        <v>87.527636883860055</v>
      </c>
      <c r="R278" s="500">
        <v>87.887214641402053</v>
      </c>
      <c r="S278" s="500">
        <v>88.727931190583973</v>
      </c>
      <c r="T278" s="501">
        <v>2.1732820010134102E-3</v>
      </c>
      <c r="U278" s="501">
        <v>3.7601543625249256E-2</v>
      </c>
      <c r="V278" s="501">
        <v>1.0398565443842336</v>
      </c>
    </row>
    <row r="279" spans="1:22" x14ac:dyDescent="0.25">
      <c r="A279" s="488">
        <v>905</v>
      </c>
      <c r="B279" s="488" t="s">
        <v>282</v>
      </c>
      <c r="C279" s="499">
        <v>67551</v>
      </c>
      <c r="D279" s="502">
        <v>255074583.12809682</v>
      </c>
      <c r="E279" s="503">
        <v>248442799.08570266</v>
      </c>
      <c r="F279" s="509">
        <v>6631784.0423941612</v>
      </c>
      <c r="G279" s="510">
        <v>2.6693404142924929E-2</v>
      </c>
      <c r="H279" s="506">
        <v>-8472429.407875143</v>
      </c>
      <c r="I279" s="507">
        <v>-13820334.958397247</v>
      </c>
      <c r="J279" s="508">
        <v>5347905.5505221039</v>
      </c>
      <c r="K279" s="499">
        <v>79.168414242899502</v>
      </c>
      <c r="L279" s="512"/>
      <c r="M279" s="511" t="s">
        <v>699</v>
      </c>
      <c r="N279" s="500">
        <v>3474.080208435108</v>
      </c>
      <c r="O279" s="500">
        <v>3699.6791412222206</v>
      </c>
      <c r="P279" s="500">
        <v>3576.8064940633735</v>
      </c>
      <c r="Q279" s="500">
        <v>80.901837130464386</v>
      </c>
      <c r="R279" s="500">
        <v>75.350061362392992</v>
      </c>
      <c r="S279" s="500">
        <v>72.732918336265911</v>
      </c>
      <c r="T279" s="501">
        <v>6.1898247079341662E-2</v>
      </c>
      <c r="U279" s="501">
        <v>-3.3242071372336923E-2</v>
      </c>
      <c r="V279" s="501">
        <v>1.0265985497597707</v>
      </c>
    </row>
    <row r="280" spans="1:22" x14ac:dyDescent="0.25">
      <c r="A280" s="488">
        <v>908</v>
      </c>
      <c r="B280" s="488" t="s">
        <v>283</v>
      </c>
      <c r="C280" s="499">
        <v>20765</v>
      </c>
      <c r="D280" s="502">
        <v>82556340.543957978</v>
      </c>
      <c r="E280" s="503">
        <v>80356668.151542872</v>
      </c>
      <c r="F280" s="509">
        <v>2199672.3924151063</v>
      </c>
      <c r="G280" s="510">
        <v>2.7373862593043214E-2</v>
      </c>
      <c r="H280" s="506">
        <v>1285905.0545452489</v>
      </c>
      <c r="I280" s="507">
        <v>2193199.4361959482</v>
      </c>
      <c r="J280" s="508">
        <v>-907294.3816506993</v>
      </c>
      <c r="K280" s="499">
        <v>-43.693444818237388</v>
      </c>
      <c r="L280" s="499"/>
      <c r="M280" s="511" t="s">
        <v>700</v>
      </c>
      <c r="N280" s="500">
        <v>3680.7507122562001</v>
      </c>
      <c r="O280" s="500">
        <v>3698.6135935462057</v>
      </c>
      <c r="P280" s="500">
        <v>3987.5368339693737</v>
      </c>
      <c r="Q280" s="500">
        <v>78.834577413917657</v>
      </c>
      <c r="R280" s="500">
        <v>79.851214917153754</v>
      </c>
      <c r="S280" s="500">
        <v>81.252113424472242</v>
      </c>
      <c r="T280" s="501">
        <v>5.0217024854086745E-3</v>
      </c>
      <c r="U280" s="501">
        <v>7.6836533790176187E-2</v>
      </c>
      <c r="V280" s="501">
        <v>1.082244086488289</v>
      </c>
    </row>
    <row r="281" spans="1:22" x14ac:dyDescent="0.25">
      <c r="A281" s="488">
        <v>915</v>
      </c>
      <c r="B281" s="488" t="s">
        <v>284</v>
      </c>
      <c r="C281" s="499">
        <v>20278</v>
      </c>
      <c r="D281" s="502">
        <v>98607796.464011312</v>
      </c>
      <c r="E281" s="503">
        <v>94262557.245938465</v>
      </c>
      <c r="F281" s="509">
        <v>4345239.2180728465</v>
      </c>
      <c r="G281" s="510">
        <v>4.6097192194094354E-2</v>
      </c>
      <c r="H281" s="506">
        <v>519166.72017882176</v>
      </c>
      <c r="I281" s="507">
        <v>4118964.5416792021</v>
      </c>
      <c r="J281" s="508">
        <v>-3599797.8215003805</v>
      </c>
      <c r="K281" s="499">
        <v>-177.52233067858668</v>
      </c>
      <c r="L281" s="499"/>
      <c r="M281" s="511" t="s">
        <v>701</v>
      </c>
      <c r="N281" s="500">
        <v>4382.4460385639604</v>
      </c>
      <c r="O281" s="500">
        <v>4592.0512563820203</v>
      </c>
      <c r="P281" s="500">
        <v>4835.0685754329761</v>
      </c>
      <c r="Q281" s="500">
        <v>132.70539500936977</v>
      </c>
      <c r="R281" s="500">
        <v>138.10191210331365</v>
      </c>
      <c r="S281" s="500">
        <v>143.00730803884272</v>
      </c>
      <c r="T281" s="501">
        <v>4.7617834767027745E-2</v>
      </c>
      <c r="U281" s="501">
        <v>5.2413253050296982E-2</v>
      </c>
      <c r="V281" s="501">
        <v>1.1025268934406762</v>
      </c>
    </row>
    <row r="282" spans="1:22" x14ac:dyDescent="0.25">
      <c r="A282" s="488">
        <v>918</v>
      </c>
      <c r="B282" s="488" t="s">
        <v>285</v>
      </c>
      <c r="C282" s="499">
        <v>2292</v>
      </c>
      <c r="D282" s="502">
        <v>9974479.2919038758</v>
      </c>
      <c r="E282" s="503">
        <v>9887582.0675795004</v>
      </c>
      <c r="F282" s="509">
        <v>86897.224324375391</v>
      </c>
      <c r="G282" s="510">
        <v>8.7885211703378555E-3</v>
      </c>
      <c r="H282" s="506">
        <v>-50426.908010690902</v>
      </c>
      <c r="I282" s="507">
        <v>-155044.3990621586</v>
      </c>
      <c r="J282" s="508">
        <v>104617.49105146769</v>
      </c>
      <c r="K282" s="499">
        <v>45.644629603607193</v>
      </c>
      <c r="L282" s="499"/>
      <c r="M282" s="511" t="s">
        <v>702</v>
      </c>
      <c r="N282" s="500">
        <v>3968.1505846422338</v>
      </c>
      <c r="O282" s="500">
        <v>4088.9476001761341</v>
      </c>
      <c r="P282" s="500">
        <v>4402.465874064289</v>
      </c>
      <c r="Q282" s="500">
        <v>99.040139616055853</v>
      </c>
      <c r="R282" s="500">
        <v>72.655217965653904</v>
      </c>
      <c r="S282" s="500">
        <v>72.214883311316598</v>
      </c>
      <c r="T282" s="501">
        <v>2.3213097266471472E-2</v>
      </c>
      <c r="U282" s="501">
        <v>7.5230134377314739E-2</v>
      </c>
      <c r="V282" s="501">
        <v>1.1001895560704564</v>
      </c>
    </row>
    <row r="283" spans="1:22" x14ac:dyDescent="0.25">
      <c r="A283" s="488">
        <v>921</v>
      </c>
      <c r="B283" s="488" t="s">
        <v>286</v>
      </c>
      <c r="C283" s="499">
        <v>1972</v>
      </c>
      <c r="D283" s="502">
        <v>12342348.842146285</v>
      </c>
      <c r="E283" s="503">
        <v>11325582.270173324</v>
      </c>
      <c r="F283" s="509">
        <v>1016766.5719729606</v>
      </c>
      <c r="G283" s="510">
        <v>8.977609695624067E-2</v>
      </c>
      <c r="H283" s="506">
        <v>492864.53945027624</v>
      </c>
      <c r="I283" s="507">
        <v>1003298.8844823285</v>
      </c>
      <c r="J283" s="508">
        <v>-510434.34503205231</v>
      </c>
      <c r="K283" s="499">
        <v>-258.84094575661879</v>
      </c>
      <c r="L283" s="499"/>
      <c r="M283" s="511" t="s">
        <v>703</v>
      </c>
      <c r="N283" s="500">
        <v>5642.6791328600402</v>
      </c>
      <c r="O283" s="500">
        <v>6052.5502318392582</v>
      </c>
      <c r="P283" s="500">
        <v>6197.3209685729007</v>
      </c>
      <c r="Q283" s="500">
        <v>123.73225152129818</v>
      </c>
      <c r="R283" s="500">
        <v>128.7995878413189</v>
      </c>
      <c r="S283" s="500">
        <v>132.40597630087584</v>
      </c>
      <c r="T283" s="501">
        <v>7.1957827432000965E-2</v>
      </c>
      <c r="U283" s="501">
        <v>2.400400066677788E-2</v>
      </c>
      <c r="V283" s="501">
        <v>1.0976891038364365</v>
      </c>
    </row>
    <row r="284" spans="1:22" x14ac:dyDescent="0.25">
      <c r="A284" s="488">
        <v>922</v>
      </c>
      <c r="B284" s="488" t="s">
        <v>287</v>
      </c>
      <c r="C284" s="499">
        <v>4367</v>
      </c>
      <c r="D284" s="502">
        <v>15043741.554322096</v>
      </c>
      <c r="E284" s="503">
        <v>14971716.350404039</v>
      </c>
      <c r="F284" s="509">
        <v>72025.203918056563</v>
      </c>
      <c r="G284" s="510">
        <v>4.8107513014773911E-3</v>
      </c>
      <c r="H284" s="506">
        <v>-433863.17385756993</v>
      </c>
      <c r="I284" s="507">
        <v>-1038573.4898536068</v>
      </c>
      <c r="J284" s="508">
        <v>604710.31599603686</v>
      </c>
      <c r="K284" s="499">
        <v>138.47270803664688</v>
      </c>
      <c r="L284" s="499"/>
      <c r="M284" s="511" t="s">
        <v>704</v>
      </c>
      <c r="N284" s="500">
        <v>3141.4861483856193</v>
      </c>
      <c r="O284" s="500">
        <v>3195.1769213432499</v>
      </c>
      <c r="P284" s="500">
        <v>3318.6837953572235</v>
      </c>
      <c r="Q284" s="500">
        <v>75.795740783146329</v>
      </c>
      <c r="R284" s="500">
        <v>75.050709939148078</v>
      </c>
      <c r="S284" s="500">
        <v>77.529862519720538</v>
      </c>
      <c r="T284" s="501">
        <v>1.6456668684170284E-2</v>
      </c>
      <c r="U284" s="501">
        <v>3.8525155065472161E-2</v>
      </c>
      <c r="V284" s="501">
        <v>1.0556158194625613</v>
      </c>
    </row>
    <row r="285" spans="1:22" x14ac:dyDescent="0.25">
      <c r="A285" s="488">
        <v>924</v>
      </c>
      <c r="B285" s="488" t="s">
        <v>288</v>
      </c>
      <c r="C285" s="499">
        <v>3065</v>
      </c>
      <c r="D285" s="502">
        <v>14693631.930442393</v>
      </c>
      <c r="E285" s="503">
        <v>14696520.501345176</v>
      </c>
      <c r="F285" s="509">
        <v>-2888.5709027834237</v>
      </c>
      <c r="G285" s="510">
        <v>-1.9654794497235125E-4</v>
      </c>
      <c r="H285" s="506">
        <v>-206122.41685213419</v>
      </c>
      <c r="I285" s="507">
        <v>-345655.37108844088</v>
      </c>
      <c r="J285" s="508">
        <v>139532.95423630669</v>
      </c>
      <c r="K285" s="499">
        <v>45.524618021633501</v>
      </c>
      <c r="L285" s="499"/>
      <c r="M285" s="511" t="s">
        <v>705</v>
      </c>
      <c r="N285" s="500">
        <v>4444.2914714518765</v>
      </c>
      <c r="O285" s="500">
        <v>4580.3660565723794</v>
      </c>
      <c r="P285" s="500">
        <v>4758.7354409317804</v>
      </c>
      <c r="Q285" s="500">
        <v>112.56117455138663</v>
      </c>
      <c r="R285" s="500">
        <v>133.77703826955076</v>
      </c>
      <c r="S285" s="500">
        <v>140.76539101497505</v>
      </c>
      <c r="T285" s="501">
        <v>3.4517343670663392E-2</v>
      </c>
      <c r="U285" s="501">
        <v>3.9319497388112357E-2</v>
      </c>
      <c r="V285" s="501">
        <v>1.0751940456630791</v>
      </c>
    </row>
    <row r="286" spans="1:22" x14ac:dyDescent="0.25">
      <c r="A286" s="488">
        <v>925</v>
      </c>
      <c r="B286" s="488" t="s">
        <v>289</v>
      </c>
      <c r="C286" s="499">
        <v>3522</v>
      </c>
      <c r="D286" s="502">
        <v>14569407.249762855</v>
      </c>
      <c r="E286" s="503">
        <v>15040861.908256399</v>
      </c>
      <c r="F286" s="509">
        <v>-471454.65849354304</v>
      </c>
      <c r="G286" s="510">
        <v>-3.1344923008351462E-2</v>
      </c>
      <c r="H286" s="506">
        <v>964554.08980234561</v>
      </c>
      <c r="I286" s="507">
        <v>521747.36718262377</v>
      </c>
      <c r="J286" s="508">
        <v>442806.72261972184</v>
      </c>
      <c r="K286" s="499">
        <v>125.725929193561</v>
      </c>
      <c r="L286" s="499"/>
      <c r="M286" s="511" t="s">
        <v>706</v>
      </c>
      <c r="N286" s="500">
        <v>3913.1345457126631</v>
      </c>
      <c r="O286" s="500">
        <v>4047.2779369627506</v>
      </c>
      <c r="P286" s="500">
        <v>4109.4555873925501</v>
      </c>
      <c r="Q286" s="500">
        <v>118.68256672345258</v>
      </c>
      <c r="R286" s="500">
        <v>107.73638968481376</v>
      </c>
      <c r="S286" s="500">
        <v>119.77077363896848</v>
      </c>
      <c r="T286" s="501">
        <v>3.0556250637323812E-2</v>
      </c>
      <c r="U286" s="501">
        <v>1.7860837183642619E-2</v>
      </c>
      <c r="V286" s="501">
        <v>1.048962848038542</v>
      </c>
    </row>
    <row r="287" spans="1:22" x14ac:dyDescent="0.25">
      <c r="A287" s="488">
        <v>927</v>
      </c>
      <c r="B287" s="488" t="s">
        <v>290</v>
      </c>
      <c r="C287" s="499">
        <v>29160</v>
      </c>
      <c r="D287" s="502">
        <v>98345347.079872102</v>
      </c>
      <c r="E287" s="503">
        <v>95648260.141858801</v>
      </c>
      <c r="F287" s="509">
        <v>2697086.9380133003</v>
      </c>
      <c r="G287" s="510">
        <v>2.8197971756236548E-2</v>
      </c>
      <c r="H287" s="506">
        <v>-1183608.67459025</v>
      </c>
      <c r="I287" s="507">
        <v>-2320121.1663925461</v>
      </c>
      <c r="J287" s="508">
        <v>1136512.4918022961</v>
      </c>
      <c r="K287" s="499">
        <v>38.975051159200831</v>
      </c>
      <c r="L287" s="499"/>
      <c r="M287" s="511" t="s">
        <v>707</v>
      </c>
      <c r="N287" s="500">
        <v>3058.6725277777778</v>
      </c>
      <c r="O287" s="500">
        <v>3237.064395882494</v>
      </c>
      <c r="P287" s="500">
        <v>3238.6717280530761</v>
      </c>
      <c r="Q287" s="500">
        <v>67.969821673525374</v>
      </c>
      <c r="R287" s="500">
        <v>68.739099210013336</v>
      </c>
      <c r="S287" s="500">
        <v>70.791012619267462</v>
      </c>
      <c r="T287" s="501">
        <v>5.7301451722690633E-2</v>
      </c>
      <c r="U287" s="501">
        <v>1.1069156364764687E-3</v>
      </c>
      <c r="V287" s="501">
        <v>1.0584717952320717</v>
      </c>
    </row>
    <row r="288" spans="1:22" x14ac:dyDescent="0.25">
      <c r="A288" s="488">
        <v>931</v>
      </c>
      <c r="B288" s="488" t="s">
        <v>291</v>
      </c>
      <c r="C288" s="499">
        <v>6097</v>
      </c>
      <c r="D288" s="502">
        <v>30693954.3052462</v>
      </c>
      <c r="E288" s="503">
        <v>29471641.496340174</v>
      </c>
      <c r="F288" s="509">
        <v>1222312.8089060262</v>
      </c>
      <c r="G288" s="510">
        <v>4.1474201871579311E-2</v>
      </c>
      <c r="H288" s="506">
        <v>2436275.0793183893</v>
      </c>
      <c r="I288" s="507">
        <v>3098652.3231029557</v>
      </c>
      <c r="J288" s="508">
        <v>-662377.24378456641</v>
      </c>
      <c r="K288" s="499">
        <v>-108.63986284805091</v>
      </c>
      <c r="L288" s="499"/>
      <c r="M288" s="511" t="s">
        <v>708</v>
      </c>
      <c r="N288" s="500">
        <v>4895.2308020337869</v>
      </c>
      <c r="O288" s="500">
        <v>4768.7613392709882</v>
      </c>
      <c r="P288" s="500">
        <v>5000.4948045522015</v>
      </c>
      <c r="Q288" s="500">
        <v>89.388223716581919</v>
      </c>
      <c r="R288" s="500">
        <v>91.868711858815772</v>
      </c>
      <c r="S288" s="500">
        <v>93.188190664687454</v>
      </c>
      <c r="T288" s="501">
        <v>-2.4874313158145478E-2</v>
      </c>
      <c r="U288" s="501">
        <v>4.7947064811672879E-2</v>
      </c>
      <c r="V288" s="501">
        <v>1.0218801013483878</v>
      </c>
    </row>
    <row r="289" spans="1:22" x14ac:dyDescent="0.25">
      <c r="A289" s="488">
        <v>934</v>
      </c>
      <c r="B289" s="488" t="s">
        <v>292</v>
      </c>
      <c r="C289" s="499">
        <v>2784</v>
      </c>
      <c r="D289" s="502">
        <v>12474426.335443003</v>
      </c>
      <c r="E289" s="503">
        <v>12381694.251083981</v>
      </c>
      <c r="F289" s="509">
        <v>92732.084359021857</v>
      </c>
      <c r="G289" s="510">
        <v>7.489450351344561E-3</v>
      </c>
      <c r="H289" s="506">
        <v>409813.59544919158</v>
      </c>
      <c r="I289" s="507">
        <v>121286.19354874796</v>
      </c>
      <c r="J289" s="508">
        <v>288527.4019004436</v>
      </c>
      <c r="K289" s="499">
        <v>103.63771619987199</v>
      </c>
      <c r="L289" s="499"/>
      <c r="M289" s="511" t="s">
        <v>709</v>
      </c>
      <c r="N289" s="500">
        <v>4344.5313721264365</v>
      </c>
      <c r="O289" s="500">
        <v>4370.1015965166907</v>
      </c>
      <c r="P289" s="500">
        <v>4317.8519593613937</v>
      </c>
      <c r="Q289" s="500">
        <v>99.137931034482762</v>
      </c>
      <c r="R289" s="500">
        <v>105.22496371552975</v>
      </c>
      <c r="S289" s="500">
        <v>106.31349782293178</v>
      </c>
      <c r="T289" s="501">
        <v>7.1241253368659052E-3</v>
      </c>
      <c r="U289" s="501">
        <v>-1.1431814496513648E-2</v>
      </c>
      <c r="V289" s="501">
        <v>0.99561086916105124</v>
      </c>
    </row>
    <row r="290" spans="1:22" x14ac:dyDescent="0.25">
      <c r="A290" s="488">
        <v>935</v>
      </c>
      <c r="B290" s="488" t="s">
        <v>293</v>
      </c>
      <c r="C290" s="499">
        <v>3087</v>
      </c>
      <c r="D290" s="502">
        <v>14360719.643006233</v>
      </c>
      <c r="E290" s="503">
        <v>11150436.096176973</v>
      </c>
      <c r="F290" s="509">
        <v>3210283.5468292609</v>
      </c>
      <c r="G290" s="510">
        <v>0.28790654635740531</v>
      </c>
      <c r="H290" s="506">
        <v>-1384.6995544617216</v>
      </c>
      <c r="I290" s="507">
        <v>1606805.1520727968</v>
      </c>
      <c r="J290" s="508">
        <v>-1608189.8516272586</v>
      </c>
      <c r="K290" s="499">
        <v>-520.95557227964321</v>
      </c>
      <c r="L290" s="499"/>
      <c r="M290" s="511" t="s">
        <v>710</v>
      </c>
      <c r="N290" s="500">
        <v>3627.5796987366375</v>
      </c>
      <c r="O290" s="500">
        <v>4503.6160420775805</v>
      </c>
      <c r="P290" s="500">
        <v>4536.817882971729</v>
      </c>
      <c r="Q290" s="500">
        <v>123.74473598963395</v>
      </c>
      <c r="R290" s="500">
        <v>123.60289283366207</v>
      </c>
      <c r="S290" s="500">
        <v>123.60289283366207</v>
      </c>
      <c r="T290" s="501">
        <v>0.23348940232328452</v>
      </c>
      <c r="U290" s="501">
        <v>7.1753339016766837E-3</v>
      </c>
      <c r="V290" s="501">
        <v>1.2423401006491337</v>
      </c>
    </row>
    <row r="291" spans="1:22" x14ac:dyDescent="0.25">
      <c r="A291" s="488">
        <v>936</v>
      </c>
      <c r="B291" s="488" t="s">
        <v>294</v>
      </c>
      <c r="C291" s="499">
        <v>6510</v>
      </c>
      <c r="D291" s="502">
        <v>32090484.784231905</v>
      </c>
      <c r="E291" s="503">
        <v>31804744.490413651</v>
      </c>
      <c r="F291" s="509">
        <v>285740.29381825402</v>
      </c>
      <c r="G291" s="510">
        <v>8.9842034072740232E-3</v>
      </c>
      <c r="H291" s="506">
        <v>2496536.9565103459</v>
      </c>
      <c r="I291" s="507">
        <v>1940653.1973266623</v>
      </c>
      <c r="J291" s="508">
        <v>555883.75918368367</v>
      </c>
      <c r="K291" s="499">
        <v>85.389210320074298</v>
      </c>
      <c r="L291" s="499"/>
      <c r="M291" s="511" t="s">
        <v>711</v>
      </c>
      <c r="N291" s="500">
        <v>4478.347629800307</v>
      </c>
      <c r="O291" s="500">
        <v>4703.0331166821416</v>
      </c>
      <c r="P291" s="500">
        <v>4928.969359331476</v>
      </c>
      <c r="Q291" s="500">
        <v>85.560675883256522</v>
      </c>
      <c r="R291" s="500">
        <v>77.994428969359333</v>
      </c>
      <c r="S291" s="500">
        <v>87.43423088826988</v>
      </c>
      <c r="T291" s="501">
        <v>4.7573094248531067E-2</v>
      </c>
      <c r="U291" s="501">
        <v>4.923126719533899E-2</v>
      </c>
      <c r="V291" s="501">
        <v>1.0991464451581283</v>
      </c>
    </row>
    <row r="292" spans="1:22" x14ac:dyDescent="0.25">
      <c r="A292" s="488">
        <v>946</v>
      </c>
      <c r="B292" s="488" t="s">
        <v>295</v>
      </c>
      <c r="C292" s="499">
        <v>6388</v>
      </c>
      <c r="D292" s="502">
        <v>26474464.144938238</v>
      </c>
      <c r="E292" s="503">
        <v>24738049.767448213</v>
      </c>
      <c r="F292" s="509">
        <v>1736414.377490025</v>
      </c>
      <c r="G292" s="510">
        <v>7.0192048031809756E-2</v>
      </c>
      <c r="H292" s="506">
        <v>-69238.727095952665</v>
      </c>
      <c r="I292" s="507">
        <v>945142.86664377537</v>
      </c>
      <c r="J292" s="508">
        <v>-1014381.593739728</v>
      </c>
      <c r="K292" s="499">
        <v>-158.79486439256857</v>
      </c>
      <c r="L292" s="499"/>
      <c r="M292" s="511" t="s">
        <v>295</v>
      </c>
      <c r="N292" s="500">
        <v>3744.4480510331873</v>
      </c>
      <c r="O292" s="500">
        <v>3838.9524854947467</v>
      </c>
      <c r="P292" s="500">
        <v>4167.7904970989493</v>
      </c>
      <c r="Q292" s="500">
        <v>77.019411396368184</v>
      </c>
      <c r="R292" s="500">
        <v>77.622706601850396</v>
      </c>
      <c r="S292" s="500">
        <v>78.720401442684647</v>
      </c>
      <c r="T292" s="501">
        <v>2.4887750740281156E-2</v>
      </c>
      <c r="U292" s="501">
        <v>8.4240871236386905E-2</v>
      </c>
      <c r="V292" s="501">
        <v>1.1112251877821433</v>
      </c>
    </row>
    <row r="293" spans="1:22" x14ac:dyDescent="0.25">
      <c r="A293" s="488">
        <v>976</v>
      </c>
      <c r="B293" s="488" t="s">
        <v>296</v>
      </c>
      <c r="C293" s="499">
        <v>3890</v>
      </c>
      <c r="D293" s="502">
        <v>23176904.448012967</v>
      </c>
      <c r="E293" s="503">
        <v>22686649.967344176</v>
      </c>
      <c r="F293" s="509">
        <v>490254.48066879064</v>
      </c>
      <c r="G293" s="510">
        <v>2.1609822577351754E-2</v>
      </c>
      <c r="H293" s="506">
        <v>609999.86583882815</v>
      </c>
      <c r="I293" s="507">
        <v>846862.61731205601</v>
      </c>
      <c r="J293" s="508">
        <v>-236862.75147322787</v>
      </c>
      <c r="K293" s="499">
        <v>-60.890167473837501</v>
      </c>
      <c r="L293" s="499"/>
      <c r="M293" s="511" t="s">
        <v>712</v>
      </c>
      <c r="N293" s="500">
        <v>5541.9082236503855</v>
      </c>
      <c r="O293" s="500">
        <v>5794.3632567849691</v>
      </c>
      <c r="P293" s="500">
        <v>5867.693110647182</v>
      </c>
      <c r="Q293" s="500">
        <v>113.11053984575835</v>
      </c>
      <c r="R293" s="500">
        <v>116.38830897703549</v>
      </c>
      <c r="S293" s="500">
        <v>114.03966597077245</v>
      </c>
      <c r="T293" s="501">
        <v>4.5222272986368717E-2</v>
      </c>
      <c r="U293" s="501">
        <v>1.200883002207509E-2</v>
      </c>
      <c r="V293" s="501">
        <v>1.057774169597949</v>
      </c>
    </row>
    <row r="294" spans="1:22" x14ac:dyDescent="0.25">
      <c r="A294" s="488">
        <v>977</v>
      </c>
      <c r="B294" s="488" t="s">
        <v>297</v>
      </c>
      <c r="C294" s="499">
        <v>15304</v>
      </c>
      <c r="D294" s="502">
        <v>60502307.118650012</v>
      </c>
      <c r="E294" s="503">
        <v>58819474.300323077</v>
      </c>
      <c r="F294" s="509">
        <v>1682832.8183269352</v>
      </c>
      <c r="G294" s="510">
        <v>2.8610130205085696E-2</v>
      </c>
      <c r="H294" s="506">
        <v>-60573.918385576966</v>
      </c>
      <c r="I294" s="507">
        <v>-925713.99974380317</v>
      </c>
      <c r="J294" s="508">
        <v>865140.08135822625</v>
      </c>
      <c r="K294" s="499">
        <v>56.530324187024718</v>
      </c>
      <c r="L294" s="499"/>
      <c r="M294" s="511" t="s">
        <v>713</v>
      </c>
      <c r="N294" s="500">
        <v>3581.4609350496603</v>
      </c>
      <c r="O294" s="500">
        <v>3709.2258610586628</v>
      </c>
      <c r="P294" s="500">
        <v>3738.5246435314798</v>
      </c>
      <c r="Q294" s="500">
        <v>138.26450601150026</v>
      </c>
      <c r="R294" s="500">
        <v>149.03314017839702</v>
      </c>
      <c r="S294" s="500">
        <v>151.18171755973697</v>
      </c>
      <c r="T294" s="501">
        <v>3.7242953107952559E-2</v>
      </c>
      <c r="U294" s="501">
        <v>8.1506606591403852E-3</v>
      </c>
      <c r="V294" s="501">
        <v>1.0456971684398202</v>
      </c>
    </row>
    <row r="295" spans="1:22" x14ac:dyDescent="0.25">
      <c r="A295" s="488">
        <v>980</v>
      </c>
      <c r="B295" s="488" t="s">
        <v>298</v>
      </c>
      <c r="C295" s="499">
        <v>33352</v>
      </c>
      <c r="D295" s="502">
        <v>106039937.80224605</v>
      </c>
      <c r="E295" s="503">
        <v>101352705.66722555</v>
      </c>
      <c r="F295" s="509">
        <v>4687232.1350204945</v>
      </c>
      <c r="G295" s="510">
        <v>4.624673908963247E-2</v>
      </c>
      <c r="H295" s="506">
        <v>-62703.91624709098</v>
      </c>
      <c r="I295" s="507">
        <v>1732037.6893123968</v>
      </c>
      <c r="J295" s="508">
        <v>-1794741.6055594878</v>
      </c>
      <c r="K295" s="499">
        <v>-53.81211338328999</v>
      </c>
      <c r="L295" s="499"/>
      <c r="M295" s="488" t="s">
        <v>714</v>
      </c>
      <c r="N295" s="500">
        <v>2895.2886669465101</v>
      </c>
      <c r="O295" s="500">
        <v>2980.2260729517729</v>
      </c>
      <c r="P295" s="500">
        <v>3086.4624653285214</v>
      </c>
      <c r="Q295" s="500">
        <v>75.677620532501805</v>
      </c>
      <c r="R295" s="500">
        <v>76.948313400339998</v>
      </c>
      <c r="S295" s="500">
        <v>79.572907035700439</v>
      </c>
      <c r="T295" s="501">
        <v>2.9016855302741229E-2</v>
      </c>
      <c r="U295" s="501">
        <v>3.5608366502770661E-2</v>
      </c>
      <c r="V295" s="501">
        <v>1.0656584646238898</v>
      </c>
    </row>
    <row r="296" spans="1:22" x14ac:dyDescent="0.25">
      <c r="A296" s="488">
        <v>981</v>
      </c>
      <c r="B296" s="488" t="s">
        <v>299</v>
      </c>
      <c r="C296" s="499">
        <v>2314</v>
      </c>
      <c r="D296" s="502">
        <v>8712838.6713965088</v>
      </c>
      <c r="E296" s="503">
        <v>8463928.9356819168</v>
      </c>
      <c r="F296" s="509">
        <v>248909.73571459204</v>
      </c>
      <c r="G296" s="510">
        <v>2.9408296974853799E-2</v>
      </c>
      <c r="H296" s="506">
        <v>320344.08370615816</v>
      </c>
      <c r="I296" s="507">
        <v>470682.65348124108</v>
      </c>
      <c r="J296" s="508">
        <v>-150338.56977508293</v>
      </c>
      <c r="K296" s="499">
        <v>-64.969131277045349</v>
      </c>
      <c r="L296" s="499"/>
      <c r="M296" s="511" t="s">
        <v>715</v>
      </c>
      <c r="N296" s="500">
        <v>3225.5924200518584</v>
      </c>
      <c r="O296" s="500">
        <v>3630.3587051618547</v>
      </c>
      <c r="P296" s="500">
        <v>3728.7839020122483</v>
      </c>
      <c r="Q296" s="500">
        <v>62.662057044079518</v>
      </c>
      <c r="R296" s="500">
        <v>66.491688538932635</v>
      </c>
      <c r="S296" s="500">
        <v>68.678915135608051</v>
      </c>
      <c r="T296" s="501">
        <v>0.12425921395405681</v>
      </c>
      <c r="U296" s="501">
        <v>2.7215714116672451E-2</v>
      </c>
      <c r="V296" s="501">
        <v>1.1548567313140654</v>
      </c>
    </row>
    <row r="297" spans="1:22" x14ac:dyDescent="0.25">
      <c r="A297" s="488">
        <v>989</v>
      </c>
      <c r="B297" s="488" t="s">
        <v>300</v>
      </c>
      <c r="C297" s="499">
        <v>5522</v>
      </c>
      <c r="D297" s="502">
        <v>28475613.905615512</v>
      </c>
      <c r="E297" s="503">
        <v>26296916.810292341</v>
      </c>
      <c r="F297" s="509">
        <v>2178697.0953231715</v>
      </c>
      <c r="G297" s="510">
        <v>8.2849906361283088E-2</v>
      </c>
      <c r="H297" s="506">
        <v>-779524.71954086318</v>
      </c>
      <c r="I297" s="507">
        <v>126303.37396176708</v>
      </c>
      <c r="J297" s="508">
        <v>-905828.09350263025</v>
      </c>
      <c r="K297" s="499">
        <v>-164.03985757019743</v>
      </c>
      <c r="L297" s="499"/>
      <c r="M297" s="511" t="s">
        <v>716</v>
      </c>
      <c r="N297" s="500">
        <v>4689.2356609923945</v>
      </c>
      <c r="O297" s="500">
        <v>4973.0173199635365</v>
      </c>
      <c r="P297" s="500">
        <v>5025.524156791249</v>
      </c>
      <c r="Q297" s="500">
        <v>97.428467946396239</v>
      </c>
      <c r="R297" s="500">
        <v>105.19598906107566</v>
      </c>
      <c r="S297" s="500">
        <v>105.19598906107566</v>
      </c>
      <c r="T297" s="501">
        <v>6.0908635373683184E-2</v>
      </c>
      <c r="U297" s="501">
        <v>1.0339628060601846E-2</v>
      </c>
      <c r="V297" s="501">
        <v>1.0718780360697278</v>
      </c>
    </row>
    <row r="298" spans="1:22" x14ac:dyDescent="0.25">
      <c r="A298" s="488">
        <v>992</v>
      </c>
      <c r="B298" s="488" t="s">
        <v>301</v>
      </c>
      <c r="C298" s="499">
        <v>18577</v>
      </c>
      <c r="D298" s="502">
        <v>74199831.782257453</v>
      </c>
      <c r="E298" s="503">
        <v>70688297.662560448</v>
      </c>
      <c r="F298" s="509">
        <v>3511534.1196970046</v>
      </c>
      <c r="G298" s="510">
        <v>4.9676314691573957E-2</v>
      </c>
      <c r="H298" s="506">
        <v>4499011.813399097</v>
      </c>
      <c r="I298" s="513">
        <v>4904085.3446267284</v>
      </c>
      <c r="J298" s="508">
        <v>-405073.53122763149</v>
      </c>
      <c r="K298" s="499">
        <v>-21.805110148443315</v>
      </c>
      <c r="L298" s="499"/>
      <c r="M298" s="511" t="s">
        <v>717</v>
      </c>
      <c r="N298" s="500">
        <v>3898.9546105399149</v>
      </c>
      <c r="O298" s="500">
        <v>3891.38986013986</v>
      </c>
      <c r="P298" s="500">
        <v>3848.6123251748254</v>
      </c>
      <c r="Q298" s="500">
        <v>156.86063411745707</v>
      </c>
      <c r="R298" s="500">
        <v>119.75524475524476</v>
      </c>
      <c r="S298" s="500">
        <v>121.88592657342657</v>
      </c>
      <c r="T298" s="501">
        <v>-1.1013849760811989E-2</v>
      </c>
      <c r="U298" s="501">
        <v>-1.0133478616180747E-2</v>
      </c>
      <c r="V298" s="501">
        <v>0.97896428023404025</v>
      </c>
    </row>
    <row r="299" spans="1:22" x14ac:dyDescent="0.25">
      <c r="F299" s="515"/>
      <c r="G299" s="516"/>
    </row>
  </sheetData>
  <autoFilter ref="A4:V4" xr:uid="{FC0E4B15-0950-472C-BDBB-23D3248B9914}"/>
  <conditionalFormatting sqref="H5:J298">
    <cfRule type="cellIs" dxfId="6" priority="7" operator="lessThan">
      <formula>0</formula>
    </cfRule>
  </conditionalFormatting>
  <conditionalFormatting sqref="H1:J3 H5:J1048576">
    <cfRule type="cellIs" dxfId="5" priority="6" operator="greaterThan">
      <formula>0</formula>
    </cfRule>
  </conditionalFormatting>
  <conditionalFormatting sqref="G164:G298">
    <cfRule type="cellIs" dxfId="4" priority="3" operator="lessThan">
      <formula>0.029</formula>
    </cfRule>
    <cfRule type="cellIs" dxfId="3" priority="4" operator="greaterThan">
      <formula>0.029</formula>
    </cfRule>
    <cfRule type="cellIs" dxfId="2" priority="5" operator="greaterThan">
      <formula>2.9</formula>
    </cfRule>
  </conditionalFormatting>
  <conditionalFormatting sqref="G5:G163">
    <cfRule type="cellIs" dxfId="1" priority="1" operator="lessThan">
      <formula>0.029</formula>
    </cfRule>
    <cfRule type="cellIs" dxfId="0" priority="2" operator="greaterThan">
      <formula>0.029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FA82-0957-4F64-B6A0-945E57961547}">
  <dimension ref="A1:N33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1" max="1" width="8.88671875" style="59" customWidth="1"/>
    <col min="2" max="2" width="13.6640625" style="45" bestFit="1" customWidth="1"/>
    <col min="3" max="3" width="10.33203125" style="51" bestFit="1" customWidth="1"/>
    <col min="4" max="4" width="14.5546875" style="51" customWidth="1"/>
    <col min="5" max="5" width="13.33203125" style="51" customWidth="1"/>
    <col min="6" max="6" width="17.21875" style="52" bestFit="1" customWidth="1"/>
    <col min="7" max="7" width="11.88671875" style="65" customWidth="1"/>
    <col min="8" max="8" width="11.5546875" style="65" customWidth="1"/>
    <col min="9" max="9" width="8.88671875" style="59"/>
    <col min="10" max="10" width="13.6640625" style="45" bestFit="1" customWidth="1"/>
    <col min="11" max="12" width="10.33203125" style="64" bestFit="1" customWidth="1"/>
    <col min="13" max="13" width="10.6640625" style="64" bestFit="1" customWidth="1"/>
    <col min="14" max="14" width="16.88671875" style="53" customWidth="1"/>
    <col min="15" max="16384" width="8.88671875" style="53"/>
  </cols>
  <sheetData>
    <row r="1" spans="1:14" ht="22.8" x14ac:dyDescent="0.4">
      <c r="A1" s="15" t="s">
        <v>310</v>
      </c>
      <c r="B1" s="50"/>
      <c r="I1" s="72" t="s">
        <v>311</v>
      </c>
      <c r="J1" s="50"/>
    </row>
    <row r="2" spans="1:14" ht="15.6" x14ac:dyDescent="0.3">
      <c r="A2" s="14" t="s">
        <v>334</v>
      </c>
      <c r="I2" s="73" t="s">
        <v>312</v>
      </c>
    </row>
    <row r="3" spans="1:14" ht="15.6" x14ac:dyDescent="0.3">
      <c r="A3" s="111" t="s">
        <v>341</v>
      </c>
      <c r="I3" s="74"/>
    </row>
    <row r="4" spans="1:14" x14ac:dyDescent="0.3">
      <c r="A4" s="80" t="s">
        <v>325</v>
      </c>
      <c r="I4" s="74"/>
    </row>
    <row r="5" spans="1:14" x14ac:dyDescent="0.3">
      <c r="A5" s="79" t="s">
        <v>327</v>
      </c>
      <c r="I5" s="74"/>
    </row>
    <row r="6" spans="1:14" x14ac:dyDescent="0.3">
      <c r="A6" s="60" t="s">
        <v>326</v>
      </c>
      <c r="I6" s="74"/>
    </row>
    <row r="7" spans="1:14" x14ac:dyDescent="0.3">
      <c r="A7" s="60"/>
      <c r="I7" s="74"/>
    </row>
    <row r="8" spans="1:14" x14ac:dyDescent="0.3">
      <c r="A8" s="60"/>
      <c r="I8" s="74"/>
    </row>
    <row r="9" spans="1:14" ht="46.8" x14ac:dyDescent="0.25">
      <c r="A9" s="54" t="s">
        <v>302</v>
      </c>
      <c r="B9" s="54" t="s">
        <v>7</v>
      </c>
      <c r="C9" s="63" t="s">
        <v>313</v>
      </c>
      <c r="D9" s="63" t="s">
        <v>314</v>
      </c>
      <c r="E9" s="63" t="s">
        <v>315</v>
      </c>
      <c r="F9" s="63" t="s">
        <v>306</v>
      </c>
      <c r="G9" s="66"/>
      <c r="H9" s="66"/>
      <c r="I9" s="75" t="s">
        <v>302</v>
      </c>
      <c r="J9" s="69" t="s">
        <v>7</v>
      </c>
      <c r="K9" s="70" t="s">
        <v>313</v>
      </c>
      <c r="L9" s="70" t="s">
        <v>314</v>
      </c>
      <c r="M9" s="70" t="s">
        <v>315</v>
      </c>
      <c r="N9" s="70" t="s">
        <v>306</v>
      </c>
    </row>
    <row r="10" spans="1:14" ht="13.8" x14ac:dyDescent="0.25">
      <c r="A10" s="39"/>
      <c r="B10" s="25" t="s">
        <v>8</v>
      </c>
      <c r="C10" s="33">
        <f>SUM(C11:C303)</f>
        <v>137707784.84719998</v>
      </c>
      <c r="D10" s="33">
        <f>SUM(D11:D303)</f>
        <v>341968680.11008376</v>
      </c>
      <c r="E10" s="108">
        <f t="shared" ref="E10:E73" si="0">C10-D10</f>
        <v>-204260895.26288378</v>
      </c>
      <c r="F10" s="109">
        <f>'Vos-laskelma'!K10+E10</f>
        <v>3309800897.016427</v>
      </c>
      <c r="G10" s="67"/>
      <c r="H10" s="67"/>
      <c r="I10" s="76"/>
      <c r="J10" s="25" t="s">
        <v>8</v>
      </c>
      <c r="K10" s="33">
        <f>SUM(K11:K385)</f>
        <v>118681789.71880005</v>
      </c>
      <c r="L10" s="33">
        <f>SUM(L11:L385)</f>
        <v>315222344.95998424</v>
      </c>
      <c r="M10" s="87">
        <f t="shared" ref="M10:M73" si="1">K10-L10</f>
        <v>-196540555.24118418</v>
      </c>
      <c r="N10" s="109">
        <f>'Vos-laskelma'!AD10+M10</f>
        <v>10413965967.507883</v>
      </c>
    </row>
    <row r="11" spans="1:14" ht="13.8" x14ac:dyDescent="0.25">
      <c r="A11" s="29">
        <v>5</v>
      </c>
      <c r="B11" s="39" t="s">
        <v>9</v>
      </c>
      <c r="C11" s="48">
        <v>3172335.5318</v>
      </c>
      <c r="D11" s="48">
        <v>548483.39200000011</v>
      </c>
      <c r="E11" s="48">
        <f t="shared" si="0"/>
        <v>2623852.1398</v>
      </c>
      <c r="F11" s="55">
        <f>'Vos-laskelma'!K11+E11</f>
        <v>18163032.25462098</v>
      </c>
      <c r="G11" s="67"/>
      <c r="H11" s="67"/>
      <c r="I11" s="77">
        <v>5</v>
      </c>
      <c r="J11" s="39" t="s">
        <v>9</v>
      </c>
      <c r="K11" s="48">
        <v>3064851.6276000007</v>
      </c>
      <c r="L11" s="48">
        <v>485166.81640000001</v>
      </c>
      <c r="M11" s="68">
        <f t="shared" si="1"/>
        <v>2579684.8112000008</v>
      </c>
      <c r="N11" s="55">
        <f>'Vos-laskelma'!AD11+M11</f>
        <v>41556316.370054282</v>
      </c>
    </row>
    <row r="12" spans="1:14" ht="13.8" x14ac:dyDescent="0.25">
      <c r="A12" s="29">
        <v>9</v>
      </c>
      <c r="B12" s="39" t="s">
        <v>10</v>
      </c>
      <c r="C12" s="48">
        <v>143157.14620000002</v>
      </c>
      <c r="D12" s="48">
        <v>31299.324000000001</v>
      </c>
      <c r="E12" s="48">
        <f t="shared" si="0"/>
        <v>111857.82220000002</v>
      </c>
      <c r="F12" s="55">
        <f>'Vos-laskelma'!K12+E12</f>
        <v>3799207.6468585953</v>
      </c>
      <c r="G12" s="67"/>
      <c r="H12" s="67"/>
      <c r="I12" s="77">
        <v>9</v>
      </c>
      <c r="J12" s="39" t="s">
        <v>10</v>
      </c>
      <c r="K12" s="48">
        <v>135143.96000000002</v>
      </c>
      <c r="L12" s="48">
        <v>7112.84</v>
      </c>
      <c r="M12" s="68">
        <f t="shared" si="1"/>
        <v>128031.12000000002</v>
      </c>
      <c r="N12" s="55">
        <f>'Vos-laskelma'!AD12+M12</f>
        <v>10684045.325777331</v>
      </c>
    </row>
    <row r="13" spans="1:14" ht="13.8" x14ac:dyDescent="0.25">
      <c r="A13" s="29">
        <v>10</v>
      </c>
      <c r="B13" s="39" t="s">
        <v>11</v>
      </c>
      <c r="C13" s="48">
        <v>166929.728</v>
      </c>
      <c r="D13" s="48">
        <v>294467.02108000003</v>
      </c>
      <c r="E13" s="78">
        <f t="shared" si="0"/>
        <v>-127537.29308000003</v>
      </c>
      <c r="F13" s="55">
        <f>'Vos-laskelma'!K13+E13</f>
        <v>11942746.905073896</v>
      </c>
      <c r="G13" s="67"/>
      <c r="H13" s="67"/>
      <c r="I13" s="77">
        <v>10</v>
      </c>
      <c r="J13" s="39" t="s">
        <v>11</v>
      </c>
      <c r="K13" s="48">
        <v>138060.22440000001</v>
      </c>
      <c r="L13" s="48">
        <v>218463.76776000002</v>
      </c>
      <c r="M13" s="68">
        <f t="shared" si="1"/>
        <v>-80403.543360000011</v>
      </c>
      <c r="N13" s="55">
        <f>'Vos-laskelma'!AD13+M13</f>
        <v>44614880.761169411</v>
      </c>
    </row>
    <row r="14" spans="1:14" ht="13.8" x14ac:dyDescent="0.25">
      <c r="A14" s="29">
        <v>16</v>
      </c>
      <c r="B14" s="39" t="s">
        <v>12</v>
      </c>
      <c r="C14" s="48">
        <v>1146300.4804000002</v>
      </c>
      <c r="D14" s="48">
        <v>205860.12528000001</v>
      </c>
      <c r="E14" s="48">
        <f t="shared" si="0"/>
        <v>940440.3551200002</v>
      </c>
      <c r="F14" s="55">
        <f>'Vos-laskelma'!K14+E14</f>
        <v>11517833.328790367</v>
      </c>
      <c r="G14" s="67"/>
      <c r="H14" s="67"/>
      <c r="I14" s="77">
        <v>16</v>
      </c>
      <c r="J14" s="39" t="s">
        <v>12</v>
      </c>
      <c r="K14" s="48">
        <v>1261888.9444000002</v>
      </c>
      <c r="L14" s="48">
        <v>126295.58704000001</v>
      </c>
      <c r="M14" s="68">
        <f t="shared" si="1"/>
        <v>1135593.3573600003</v>
      </c>
      <c r="N14" s="55">
        <f>'Vos-laskelma'!AD14+M14</f>
        <v>23934975.587136179</v>
      </c>
    </row>
    <row r="15" spans="1:14" ht="13.8" x14ac:dyDescent="0.25">
      <c r="A15" s="29">
        <v>18</v>
      </c>
      <c r="B15" s="39" t="s">
        <v>13</v>
      </c>
      <c r="C15" s="48">
        <v>872058.78440000012</v>
      </c>
      <c r="D15" s="48">
        <v>331266.08344000002</v>
      </c>
      <c r="E15" s="48">
        <f t="shared" si="0"/>
        <v>540792.70096000005</v>
      </c>
      <c r="F15" s="55">
        <f>'Vos-laskelma'!K15+E15</f>
        <v>3727639.1096199113</v>
      </c>
      <c r="G15" s="67"/>
      <c r="H15" s="67"/>
      <c r="I15" s="77">
        <v>18</v>
      </c>
      <c r="J15" s="39" t="s">
        <v>13</v>
      </c>
      <c r="K15" s="48">
        <v>806596.0560000001</v>
      </c>
      <c r="L15" s="48">
        <v>333933.61232000001</v>
      </c>
      <c r="M15" s="68">
        <f t="shared" si="1"/>
        <v>472662.44368000008</v>
      </c>
      <c r="N15" s="55">
        <f>'Vos-laskelma'!AD15+M15</f>
        <v>8946447.2466728278</v>
      </c>
    </row>
    <row r="16" spans="1:14" ht="13.8" x14ac:dyDescent="0.25">
      <c r="A16" s="29">
        <v>19</v>
      </c>
      <c r="B16" s="39" t="s">
        <v>14</v>
      </c>
      <c r="C16" s="48">
        <v>180492.7684</v>
      </c>
      <c r="D16" s="48">
        <v>221181.88960000002</v>
      </c>
      <c r="E16" s="78">
        <f t="shared" si="0"/>
        <v>-40689.121200000023</v>
      </c>
      <c r="F16" s="55">
        <f>'Vos-laskelma'!K16+E16</f>
        <v>3886166.1144870501</v>
      </c>
      <c r="G16" s="67"/>
      <c r="H16" s="67"/>
      <c r="I16" s="77">
        <v>19</v>
      </c>
      <c r="J16" s="39" t="s">
        <v>14</v>
      </c>
      <c r="K16" s="48">
        <v>160892.44080000001</v>
      </c>
      <c r="L16" s="48">
        <v>172083.78325600002</v>
      </c>
      <c r="M16" s="68">
        <f t="shared" si="1"/>
        <v>-11191.342456000013</v>
      </c>
      <c r="N16" s="55">
        <f>'Vos-laskelma'!AD16+M16</f>
        <v>7955119.0542547973</v>
      </c>
    </row>
    <row r="17" spans="1:14" ht="13.8" x14ac:dyDescent="0.25">
      <c r="A17" s="29">
        <v>20</v>
      </c>
      <c r="B17" s="39" t="s">
        <v>15</v>
      </c>
      <c r="C17" s="48">
        <v>365456.8688</v>
      </c>
      <c r="D17" s="48">
        <v>1084283.1055600001</v>
      </c>
      <c r="E17" s="78">
        <f t="shared" si="0"/>
        <v>-718826.23676</v>
      </c>
      <c r="F17" s="55">
        <f>'Vos-laskelma'!K17+E17</f>
        <v>7767684.8680212367</v>
      </c>
      <c r="G17" s="67"/>
      <c r="H17" s="67"/>
      <c r="I17" s="77">
        <v>20</v>
      </c>
      <c r="J17" s="39" t="s">
        <v>15</v>
      </c>
      <c r="K17" s="48">
        <v>274555.62400000001</v>
      </c>
      <c r="L17" s="48">
        <v>1120755.97312</v>
      </c>
      <c r="M17" s="68">
        <f t="shared" si="1"/>
        <v>-846200.34911999991</v>
      </c>
      <c r="N17" s="55">
        <f>'Vos-laskelma'!AD17+M17</f>
        <v>34413173.930485904</v>
      </c>
    </row>
    <row r="18" spans="1:14" ht="13.8" x14ac:dyDescent="0.25">
      <c r="A18" s="29">
        <v>46</v>
      </c>
      <c r="B18" s="39" t="s">
        <v>16</v>
      </c>
      <c r="C18" s="48">
        <v>251959.5582</v>
      </c>
      <c r="D18" s="48">
        <v>31299.324000000004</v>
      </c>
      <c r="E18" s="48">
        <f t="shared" si="0"/>
        <v>220660.23420000001</v>
      </c>
      <c r="F18" s="55">
        <f>'Vos-laskelma'!K18+E18</f>
        <v>1879344.2018836702</v>
      </c>
      <c r="G18" s="67"/>
      <c r="H18" s="67"/>
      <c r="I18" s="77">
        <v>46</v>
      </c>
      <c r="J18" s="39" t="s">
        <v>16</v>
      </c>
      <c r="K18" s="48">
        <v>205063.17720000001</v>
      </c>
      <c r="L18" s="48">
        <v>22761.088000000003</v>
      </c>
      <c r="M18" s="68">
        <f t="shared" si="1"/>
        <v>182302.08919999999</v>
      </c>
      <c r="N18" s="55">
        <f>'Vos-laskelma'!AD18+M18</f>
        <v>6183189.8868173994</v>
      </c>
    </row>
    <row r="19" spans="1:14" ht="13.8" x14ac:dyDescent="0.25">
      <c r="A19" s="29">
        <v>47</v>
      </c>
      <c r="B19" s="39" t="s">
        <v>17</v>
      </c>
      <c r="C19" s="48">
        <v>14904.44</v>
      </c>
      <c r="D19" s="48">
        <v>70125.390199999994</v>
      </c>
      <c r="E19" s="78">
        <f t="shared" si="0"/>
        <v>-55220.950199999992</v>
      </c>
      <c r="F19" s="55">
        <f>'Vos-laskelma'!K19+E19</f>
        <v>3612149.4856535182</v>
      </c>
      <c r="G19" s="67"/>
      <c r="H19" s="67"/>
      <c r="I19" s="77">
        <v>47</v>
      </c>
      <c r="J19" s="39" t="s">
        <v>17</v>
      </c>
      <c r="K19" s="48">
        <v>11380.544000000002</v>
      </c>
      <c r="L19" s="48">
        <v>42677.04</v>
      </c>
      <c r="M19" s="68">
        <f t="shared" si="1"/>
        <v>-31296.495999999999</v>
      </c>
      <c r="N19" s="55">
        <f>'Vos-laskelma'!AD19+M19</f>
        <v>9820610.9490803666</v>
      </c>
    </row>
    <row r="20" spans="1:14" ht="13.8" x14ac:dyDescent="0.25">
      <c r="A20" s="29">
        <v>49</v>
      </c>
      <c r="B20" s="39" t="s">
        <v>18</v>
      </c>
      <c r="C20" s="48">
        <v>3677148.9145999998</v>
      </c>
      <c r="D20" s="48">
        <v>18891310.63002</v>
      </c>
      <c r="E20" s="78">
        <f t="shared" si="0"/>
        <v>-15214161.71542</v>
      </c>
      <c r="F20" s="55">
        <f>'Vos-laskelma'!K20+E20</f>
        <v>337177322.63608068</v>
      </c>
      <c r="G20" s="67"/>
      <c r="H20" s="67"/>
      <c r="I20" s="77">
        <v>49</v>
      </c>
      <c r="J20" s="39" t="s">
        <v>18</v>
      </c>
      <c r="K20" s="48">
        <v>2903959.1868000007</v>
      </c>
      <c r="L20" s="48">
        <v>17255257.631471988</v>
      </c>
      <c r="M20" s="68">
        <f t="shared" si="1"/>
        <v>-14351298.444671987</v>
      </c>
      <c r="N20" s="55">
        <f>'Vos-laskelma'!AD20+M20</f>
        <v>147347131.31936702</v>
      </c>
    </row>
    <row r="21" spans="1:14" ht="13.8" x14ac:dyDescent="0.25">
      <c r="A21" s="29">
        <v>50</v>
      </c>
      <c r="B21" s="39" t="s">
        <v>19</v>
      </c>
      <c r="C21" s="48">
        <v>314707.25060000003</v>
      </c>
      <c r="D21" s="48">
        <v>214176.80280000003</v>
      </c>
      <c r="E21" s="48">
        <f t="shared" si="0"/>
        <v>100530.44779999999</v>
      </c>
      <c r="F21" s="55">
        <f>'Vos-laskelma'!K21+E21</f>
        <v>7375181.5632521342</v>
      </c>
      <c r="G21" s="67"/>
      <c r="H21" s="67"/>
      <c r="I21" s="77">
        <v>50</v>
      </c>
      <c r="J21" s="39" t="s">
        <v>19</v>
      </c>
      <c r="K21" s="48">
        <v>283162.16040000005</v>
      </c>
      <c r="L21" s="48">
        <v>163595.32</v>
      </c>
      <c r="M21" s="68">
        <f t="shared" si="1"/>
        <v>119566.84040000004</v>
      </c>
      <c r="N21" s="55">
        <f>'Vos-laskelma'!AD21+M21</f>
        <v>27148392.62609309</v>
      </c>
    </row>
    <row r="22" spans="1:14" ht="13.8" x14ac:dyDescent="0.25">
      <c r="A22" s="29">
        <v>51</v>
      </c>
      <c r="B22" s="39" t="s">
        <v>20</v>
      </c>
      <c r="C22" s="48">
        <v>311502.79600000003</v>
      </c>
      <c r="D22" s="48">
        <v>515704.05710800004</v>
      </c>
      <c r="E22" s="78">
        <f t="shared" si="0"/>
        <v>-204201.26110800001</v>
      </c>
      <c r="F22" s="55">
        <f>'Vos-laskelma'!K22+E22</f>
        <v>-4600391.3992689848</v>
      </c>
      <c r="G22" s="67"/>
      <c r="H22" s="67"/>
      <c r="I22" s="77">
        <v>51</v>
      </c>
      <c r="J22" s="39" t="s">
        <v>20</v>
      </c>
      <c r="K22" s="48">
        <v>377336.16200000013</v>
      </c>
      <c r="L22" s="48">
        <v>426400.53232</v>
      </c>
      <c r="M22" s="68">
        <f t="shared" si="1"/>
        <v>-49064.370319999871</v>
      </c>
      <c r="N22" s="55">
        <f>'Vos-laskelma'!AD22+M22</f>
        <v>13864488.955013296</v>
      </c>
    </row>
    <row r="23" spans="1:14" ht="13.8" x14ac:dyDescent="0.25">
      <c r="A23" s="29">
        <v>52</v>
      </c>
      <c r="B23" s="39" t="s">
        <v>21</v>
      </c>
      <c r="C23" s="48">
        <v>50824.140400000004</v>
      </c>
      <c r="D23" s="48">
        <v>41732.432000000001</v>
      </c>
      <c r="E23" s="48">
        <f t="shared" si="0"/>
        <v>9091.7084000000032</v>
      </c>
      <c r="F23" s="55">
        <f>'Vos-laskelma'!K23+E23</f>
        <v>4109365.7708083368</v>
      </c>
      <c r="G23" s="67"/>
      <c r="H23" s="67"/>
      <c r="I23" s="77">
        <v>52</v>
      </c>
      <c r="J23" s="39" t="s">
        <v>21</v>
      </c>
      <c r="K23" s="48">
        <v>28451.360000000001</v>
      </c>
      <c r="L23" s="48">
        <v>55551.280400000003</v>
      </c>
      <c r="M23" s="68">
        <f t="shared" si="1"/>
        <v>-27099.920400000003</v>
      </c>
      <c r="N23" s="55">
        <f>'Vos-laskelma'!AD23+M23</f>
        <v>10159341.027929828</v>
      </c>
    </row>
    <row r="24" spans="1:14" ht="13.8" x14ac:dyDescent="0.25">
      <c r="A24" s="29">
        <v>61</v>
      </c>
      <c r="B24" s="39" t="s">
        <v>22</v>
      </c>
      <c r="C24" s="48">
        <v>641114.48659999995</v>
      </c>
      <c r="D24" s="48">
        <v>423420.2359599999</v>
      </c>
      <c r="E24" s="48">
        <f t="shared" si="0"/>
        <v>217694.25064000004</v>
      </c>
      <c r="F24" s="55">
        <f>'Vos-laskelma'!K24+E24</f>
        <v>12780792.535174336</v>
      </c>
      <c r="G24" s="67"/>
      <c r="H24" s="67"/>
      <c r="I24" s="77">
        <v>61</v>
      </c>
      <c r="J24" s="39" t="s">
        <v>22</v>
      </c>
      <c r="K24" s="48">
        <v>766906.40880000009</v>
      </c>
      <c r="L24" s="48">
        <v>393624.56560000021</v>
      </c>
      <c r="M24" s="68">
        <f t="shared" si="1"/>
        <v>373281.84319999989</v>
      </c>
      <c r="N24" s="55">
        <f>'Vos-laskelma'!AD24+M24</f>
        <v>50289125.551940873</v>
      </c>
    </row>
    <row r="25" spans="1:14" ht="13.8" x14ac:dyDescent="0.25">
      <c r="A25" s="29">
        <v>69</v>
      </c>
      <c r="B25" s="39" t="s">
        <v>23</v>
      </c>
      <c r="C25" s="48">
        <v>326481.7582000001</v>
      </c>
      <c r="D25" s="48">
        <v>175156.97888000001</v>
      </c>
      <c r="E25" s="48">
        <f t="shared" si="0"/>
        <v>151324.77932000009</v>
      </c>
      <c r="F25" s="55">
        <f>'Vos-laskelma'!K25+E25</f>
        <v>6421099.9128701547</v>
      </c>
      <c r="G25" s="67"/>
      <c r="H25" s="67"/>
      <c r="I25" s="77">
        <v>69</v>
      </c>
      <c r="J25" s="39" t="s">
        <v>23</v>
      </c>
      <c r="K25" s="48">
        <v>261823.6404</v>
      </c>
      <c r="L25" s="48">
        <v>81826.11136000001</v>
      </c>
      <c r="M25" s="68">
        <f t="shared" si="1"/>
        <v>179997.52903999999</v>
      </c>
      <c r="N25" s="55">
        <f>'Vos-laskelma'!AD25+M25</f>
        <v>27206409.954656225</v>
      </c>
    </row>
    <row r="26" spans="1:14" ht="13.8" x14ac:dyDescent="0.25">
      <c r="A26" s="29">
        <v>71</v>
      </c>
      <c r="B26" s="39" t="s">
        <v>24</v>
      </c>
      <c r="C26" s="48">
        <v>219095.26799999998</v>
      </c>
      <c r="D26" s="48">
        <v>195471.73060000001</v>
      </c>
      <c r="E26" s="48">
        <f t="shared" si="0"/>
        <v>23623.537399999972</v>
      </c>
      <c r="F26" s="55">
        <f>'Vos-laskelma'!K26+E26</f>
        <v>9768197.4123457037</v>
      </c>
      <c r="G26" s="67"/>
      <c r="H26" s="67"/>
      <c r="I26" s="77">
        <v>71</v>
      </c>
      <c r="J26" s="39" t="s">
        <v>24</v>
      </c>
      <c r="K26" s="48">
        <v>176398.432</v>
      </c>
      <c r="L26" s="48">
        <v>162315.00880000001</v>
      </c>
      <c r="M26" s="68">
        <f t="shared" si="1"/>
        <v>14083.42319999999</v>
      </c>
      <c r="N26" s="55">
        <f>'Vos-laskelma'!AD26+M26</f>
        <v>28296429.154062767</v>
      </c>
    </row>
    <row r="27" spans="1:14" ht="13.8" x14ac:dyDescent="0.25">
      <c r="A27" s="29">
        <v>72</v>
      </c>
      <c r="B27" s="39" t="s">
        <v>25</v>
      </c>
      <c r="C27" s="48">
        <v>0</v>
      </c>
      <c r="D27" s="48">
        <v>22356.66</v>
      </c>
      <c r="E27" s="78">
        <f t="shared" si="0"/>
        <v>-22356.66</v>
      </c>
      <c r="F27" s="55">
        <f>'Vos-laskelma'!K27+E27</f>
        <v>1450498.0168523882</v>
      </c>
      <c r="G27" s="67"/>
      <c r="H27" s="67"/>
      <c r="I27" s="77">
        <v>72</v>
      </c>
      <c r="J27" s="39" t="s">
        <v>25</v>
      </c>
      <c r="K27" s="48">
        <v>0</v>
      </c>
      <c r="L27" s="48">
        <v>7112.84</v>
      </c>
      <c r="M27" s="68">
        <f t="shared" si="1"/>
        <v>-7112.84</v>
      </c>
      <c r="N27" s="55">
        <f>'Vos-laskelma'!AD27+M27</f>
        <v>3951251.0731175407</v>
      </c>
    </row>
    <row r="28" spans="1:14" ht="13.8" x14ac:dyDescent="0.25">
      <c r="A28" s="29">
        <v>74</v>
      </c>
      <c r="B28" s="39" t="s">
        <v>26</v>
      </c>
      <c r="C28" s="48">
        <v>14904.44</v>
      </c>
      <c r="D28" s="48">
        <v>19375.772000000001</v>
      </c>
      <c r="E28" s="78">
        <f t="shared" si="0"/>
        <v>-4471.3320000000003</v>
      </c>
      <c r="F28" s="55">
        <f>'Vos-laskelma'!K28+E28</f>
        <v>1269991.5936191897</v>
      </c>
      <c r="G28" s="67"/>
      <c r="H28" s="67"/>
      <c r="I28" s="77">
        <v>74</v>
      </c>
      <c r="J28" s="39" t="s">
        <v>26</v>
      </c>
      <c r="K28" s="48">
        <v>11380.544000000002</v>
      </c>
      <c r="L28" s="48">
        <v>7112.84</v>
      </c>
      <c r="M28" s="68">
        <f t="shared" si="1"/>
        <v>4267.7040000000015</v>
      </c>
      <c r="N28" s="55">
        <f>'Vos-laskelma'!AD28+M28</f>
        <v>4835044.752160864</v>
      </c>
    </row>
    <row r="29" spans="1:14" ht="13.8" x14ac:dyDescent="0.25">
      <c r="A29" s="29">
        <v>75</v>
      </c>
      <c r="B29" s="39" t="s">
        <v>27</v>
      </c>
      <c r="C29" s="48">
        <v>319104.06040000007</v>
      </c>
      <c r="D29" s="48">
        <v>268115.97116000002</v>
      </c>
      <c r="E29" s="48">
        <f t="shared" si="0"/>
        <v>50988.089240000059</v>
      </c>
      <c r="F29" s="55">
        <f>'Vos-laskelma'!K29+E29</f>
        <v>3343998.1017022901</v>
      </c>
      <c r="G29" s="67"/>
      <c r="H29" s="67"/>
      <c r="I29" s="77">
        <v>75</v>
      </c>
      <c r="J29" s="39" t="s">
        <v>27</v>
      </c>
      <c r="K29" s="48">
        <v>357277.95319999993</v>
      </c>
      <c r="L29" s="48">
        <v>237455.05056000003</v>
      </c>
      <c r="M29" s="68">
        <f t="shared" si="1"/>
        <v>119822.9026399999</v>
      </c>
      <c r="N29" s="55">
        <f>'Vos-laskelma'!AD29+M29</f>
        <v>42400501.609314024</v>
      </c>
    </row>
    <row r="30" spans="1:14" ht="13.8" x14ac:dyDescent="0.25">
      <c r="A30" s="29">
        <v>77</v>
      </c>
      <c r="B30" s="39" t="s">
        <v>28</v>
      </c>
      <c r="C30" s="48">
        <v>214772.9804</v>
      </c>
      <c r="D30" s="48">
        <v>109532.72955999999</v>
      </c>
      <c r="E30" s="48">
        <f t="shared" si="0"/>
        <v>105240.25084000001</v>
      </c>
      <c r="F30" s="55">
        <f>'Vos-laskelma'!K30+E30</f>
        <v>4997203.4402017249</v>
      </c>
      <c r="G30" s="67"/>
      <c r="H30" s="67"/>
      <c r="I30" s="77">
        <v>77</v>
      </c>
      <c r="J30" s="39" t="s">
        <v>28</v>
      </c>
      <c r="K30" s="48">
        <v>229033.448</v>
      </c>
      <c r="L30" s="48">
        <v>101870.09448</v>
      </c>
      <c r="M30" s="68">
        <f t="shared" si="1"/>
        <v>127163.35352</v>
      </c>
      <c r="N30" s="55">
        <f>'Vos-laskelma'!AD30+M30</f>
        <v>20039372.983778797</v>
      </c>
    </row>
    <row r="31" spans="1:14" ht="13.8" x14ac:dyDescent="0.25">
      <c r="A31" s="29">
        <v>78</v>
      </c>
      <c r="B31" s="39" t="s">
        <v>29</v>
      </c>
      <c r="C31" s="48">
        <v>204265.35019999999</v>
      </c>
      <c r="D31" s="48">
        <v>229409.14048</v>
      </c>
      <c r="E31" s="78">
        <f t="shared" si="0"/>
        <v>-25143.790280000016</v>
      </c>
      <c r="F31" s="55">
        <f>'Vos-laskelma'!K31+E31</f>
        <v>-682359.95971649582</v>
      </c>
      <c r="G31" s="67"/>
      <c r="H31" s="67"/>
      <c r="I31" s="77">
        <v>78</v>
      </c>
      <c r="J31" s="39" t="s">
        <v>29</v>
      </c>
      <c r="K31" s="48">
        <v>492350.78480000002</v>
      </c>
      <c r="L31" s="48">
        <v>208007.89296</v>
      </c>
      <c r="M31" s="68">
        <f t="shared" si="1"/>
        <v>284342.89184000005</v>
      </c>
      <c r="N31" s="55">
        <f>'Vos-laskelma'!AD31+M31</f>
        <v>15777189.537081104</v>
      </c>
    </row>
    <row r="32" spans="1:14" ht="13.8" x14ac:dyDescent="0.25">
      <c r="A32" s="29">
        <v>79</v>
      </c>
      <c r="B32" s="39" t="s">
        <v>30</v>
      </c>
      <c r="C32" s="48">
        <v>153515.73200000002</v>
      </c>
      <c r="D32" s="48">
        <v>175231.50108000002</v>
      </c>
      <c r="E32" s="78">
        <f t="shared" si="0"/>
        <v>-21715.769079999998</v>
      </c>
      <c r="F32" s="55">
        <f>'Vos-laskelma'!K32+E32</f>
        <v>-1327049.3347262903</v>
      </c>
      <c r="G32" s="67"/>
      <c r="H32" s="67"/>
      <c r="I32" s="77">
        <v>79</v>
      </c>
      <c r="J32" s="39" t="s">
        <v>30</v>
      </c>
      <c r="K32" s="48">
        <v>246104.26400000005</v>
      </c>
      <c r="L32" s="48">
        <v>165814.52608000001</v>
      </c>
      <c r="M32" s="68">
        <f t="shared" si="1"/>
        <v>80289.737920000043</v>
      </c>
      <c r="N32" s="55">
        <f>'Vos-laskelma'!AD32+M32</f>
        <v>13560792.875221401</v>
      </c>
    </row>
    <row r="33" spans="1:14" ht="13.8" x14ac:dyDescent="0.25">
      <c r="A33" s="29">
        <v>81</v>
      </c>
      <c r="B33" s="39" t="s">
        <v>31</v>
      </c>
      <c r="C33" s="48">
        <v>43222.876000000004</v>
      </c>
      <c r="D33" s="48">
        <v>208244.83568000002</v>
      </c>
      <c r="E33" s="78">
        <f t="shared" si="0"/>
        <v>-165021.95968000003</v>
      </c>
      <c r="F33" s="55">
        <f>'Vos-laskelma'!K33+E33</f>
        <v>515022.65309240791</v>
      </c>
      <c r="G33" s="67"/>
      <c r="H33" s="67"/>
      <c r="I33" s="77">
        <v>81</v>
      </c>
      <c r="J33" s="39" t="s">
        <v>31</v>
      </c>
      <c r="K33" s="48">
        <v>52706.144400000005</v>
      </c>
      <c r="L33" s="48">
        <v>167919.92671999999</v>
      </c>
      <c r="M33" s="68">
        <f t="shared" si="1"/>
        <v>-115213.78231999998</v>
      </c>
      <c r="N33" s="55">
        <f>'Vos-laskelma'!AD33+M33</f>
        <v>9683920.0382312629</v>
      </c>
    </row>
    <row r="34" spans="1:14" ht="13.8" x14ac:dyDescent="0.25">
      <c r="A34" s="29">
        <v>82</v>
      </c>
      <c r="B34" s="39" t="s">
        <v>32</v>
      </c>
      <c r="C34" s="48">
        <v>278787.5502</v>
      </c>
      <c r="D34" s="48">
        <v>185217.47587999998</v>
      </c>
      <c r="E34" s="48">
        <f t="shared" si="0"/>
        <v>93570.074320000014</v>
      </c>
      <c r="F34" s="55">
        <f>'Vos-laskelma'!K34+E34</f>
        <v>4481387.3540490186</v>
      </c>
      <c r="G34" s="67"/>
      <c r="H34" s="67"/>
      <c r="I34" s="77">
        <v>82</v>
      </c>
      <c r="J34" s="39" t="s">
        <v>32</v>
      </c>
      <c r="K34" s="48">
        <v>168076.40919999999</v>
      </c>
      <c r="L34" s="48">
        <v>178873.70032</v>
      </c>
      <c r="M34" s="68">
        <f t="shared" si="1"/>
        <v>-10797.291120000009</v>
      </c>
      <c r="N34" s="55">
        <f>'Vos-laskelma'!AD34+M34</f>
        <v>13594294.159570552</v>
      </c>
    </row>
    <row r="35" spans="1:14" ht="13.8" x14ac:dyDescent="0.25">
      <c r="A35" s="29">
        <v>86</v>
      </c>
      <c r="B35" s="39" t="s">
        <v>33</v>
      </c>
      <c r="C35" s="48">
        <v>449070.77720000001</v>
      </c>
      <c r="D35" s="48">
        <v>1540746.4850000001</v>
      </c>
      <c r="E35" s="78">
        <f t="shared" si="0"/>
        <v>-1091675.7078</v>
      </c>
      <c r="F35" s="55">
        <f>'Vos-laskelma'!K35+E35</f>
        <v>5320396.1225772025</v>
      </c>
      <c r="G35" s="67"/>
      <c r="H35" s="67"/>
      <c r="I35" s="77">
        <v>86</v>
      </c>
      <c r="J35" s="39" t="s">
        <v>33</v>
      </c>
      <c r="K35" s="48">
        <v>337362.0012</v>
      </c>
      <c r="L35" s="48">
        <v>1577898.1999200003</v>
      </c>
      <c r="M35" s="68">
        <f t="shared" si="1"/>
        <v>-1240536.1987200002</v>
      </c>
      <c r="N35" s="55">
        <f>'Vos-laskelma'!AD35+M35</f>
        <v>14788995.084310282</v>
      </c>
    </row>
    <row r="36" spans="1:14" ht="13.8" x14ac:dyDescent="0.25">
      <c r="A36" s="29">
        <v>90</v>
      </c>
      <c r="B36" s="39" t="s">
        <v>34</v>
      </c>
      <c r="C36" s="48">
        <v>14904.44</v>
      </c>
      <c r="D36" s="48">
        <v>48469.238880000004</v>
      </c>
      <c r="E36" s="78">
        <f t="shared" si="0"/>
        <v>-33564.798880000002</v>
      </c>
      <c r="F36" s="55">
        <f>'Vos-laskelma'!K36+E36</f>
        <v>828113.10840508889</v>
      </c>
      <c r="G36" s="67"/>
      <c r="H36" s="67"/>
      <c r="I36" s="77">
        <v>90</v>
      </c>
      <c r="J36" s="39" t="s">
        <v>34</v>
      </c>
      <c r="K36" s="48">
        <v>32719.064000000002</v>
      </c>
      <c r="L36" s="48">
        <v>39149.071360000002</v>
      </c>
      <c r="M36" s="68">
        <f t="shared" si="1"/>
        <v>-6430.0073599999996</v>
      </c>
      <c r="N36" s="55">
        <f>'Vos-laskelma'!AD36+M36</f>
        <v>13469421.165027983</v>
      </c>
    </row>
    <row r="37" spans="1:14" ht="13.8" x14ac:dyDescent="0.25">
      <c r="A37" s="29">
        <v>91</v>
      </c>
      <c r="B37" s="39" t="s">
        <v>35</v>
      </c>
      <c r="C37" s="48">
        <v>6361364.0364000006</v>
      </c>
      <c r="D37" s="48">
        <v>94041881.820419982</v>
      </c>
      <c r="E37" s="78">
        <f t="shared" si="0"/>
        <v>-87680517.784019977</v>
      </c>
      <c r="F37" s="55">
        <f>'Vos-laskelma'!K37+E37</f>
        <v>82292618.735179454</v>
      </c>
      <c r="G37" s="67"/>
      <c r="H37" s="67"/>
      <c r="I37" s="77">
        <v>91</v>
      </c>
      <c r="J37" s="39" t="s">
        <v>35</v>
      </c>
      <c r="K37" s="48">
        <v>4196291.0864000004</v>
      </c>
      <c r="L37" s="48">
        <v>89200287.059576094</v>
      </c>
      <c r="M37" s="68">
        <f t="shared" si="1"/>
        <v>-85003995.973176092</v>
      </c>
      <c r="N37" s="55">
        <f>'Vos-laskelma'!AD37+M37</f>
        <v>285122372.55955708</v>
      </c>
    </row>
    <row r="38" spans="1:14" ht="13.8" x14ac:dyDescent="0.25">
      <c r="A38" s="29">
        <v>92</v>
      </c>
      <c r="B38" s="39" t="s">
        <v>36</v>
      </c>
      <c r="C38" s="48">
        <v>3890580.4954000013</v>
      </c>
      <c r="D38" s="48">
        <v>10947993.803352004</v>
      </c>
      <c r="E38" s="78">
        <f t="shared" si="0"/>
        <v>-7057413.3079520026</v>
      </c>
      <c r="F38" s="55">
        <f>'Vos-laskelma'!K38+E38</f>
        <v>179189887.88910025</v>
      </c>
      <c r="G38" s="67"/>
      <c r="H38" s="67"/>
      <c r="I38" s="77">
        <v>92</v>
      </c>
      <c r="J38" s="39" t="s">
        <v>36</v>
      </c>
      <c r="K38" s="48">
        <v>3288265.9320000005</v>
      </c>
      <c r="L38" s="48">
        <v>9433313.0056480002</v>
      </c>
      <c r="M38" s="68">
        <f t="shared" si="1"/>
        <v>-6145047.0736480001</v>
      </c>
      <c r="N38" s="55">
        <f>'Vos-laskelma'!AD38+M38</f>
        <v>277799615.05600601</v>
      </c>
    </row>
    <row r="39" spans="1:14" ht="13.8" x14ac:dyDescent="0.25">
      <c r="A39" s="29">
        <v>97</v>
      </c>
      <c r="B39" s="39" t="s">
        <v>37</v>
      </c>
      <c r="C39" s="48">
        <v>131159.07200000001</v>
      </c>
      <c r="D39" s="48">
        <v>134095.24668000001</v>
      </c>
      <c r="E39" s="78">
        <f t="shared" si="0"/>
        <v>-2936.1746799999964</v>
      </c>
      <c r="F39" s="55">
        <f>'Vos-laskelma'!K39+E39</f>
        <v>1216705.4877284879</v>
      </c>
      <c r="G39" s="67"/>
      <c r="H39" s="67"/>
      <c r="I39" s="77">
        <v>97</v>
      </c>
      <c r="J39" s="39" t="s">
        <v>37</v>
      </c>
      <c r="K39" s="48">
        <v>136566.52799999999</v>
      </c>
      <c r="L39" s="48">
        <v>104971.29272000001</v>
      </c>
      <c r="M39" s="68">
        <f t="shared" si="1"/>
        <v>31595.235279999979</v>
      </c>
      <c r="N39" s="55">
        <f>'Vos-laskelma'!AD39+M39</f>
        <v>7386097.5111982021</v>
      </c>
    </row>
    <row r="40" spans="1:14" ht="13.8" x14ac:dyDescent="0.25">
      <c r="A40" s="29">
        <v>98</v>
      </c>
      <c r="B40" s="39" t="s">
        <v>38</v>
      </c>
      <c r="C40" s="48">
        <v>1195708.699</v>
      </c>
      <c r="D40" s="48">
        <v>3647845.2951159999</v>
      </c>
      <c r="E40" s="78">
        <f t="shared" si="0"/>
        <v>-2452136.5961159999</v>
      </c>
      <c r="F40" s="55">
        <f>'Vos-laskelma'!K40+E40</f>
        <v>16878599.26764952</v>
      </c>
      <c r="G40" s="67"/>
      <c r="H40" s="67"/>
      <c r="I40" s="77">
        <v>98</v>
      </c>
      <c r="J40" s="39" t="s">
        <v>38</v>
      </c>
      <c r="K40" s="48">
        <v>933987.02040000004</v>
      </c>
      <c r="L40" s="48">
        <v>3936062.1447280003</v>
      </c>
      <c r="M40" s="68">
        <f t="shared" si="1"/>
        <v>-3002075.1243280005</v>
      </c>
      <c r="N40" s="55">
        <f>'Vos-laskelma'!AD40+M40</f>
        <v>44123141.279941119</v>
      </c>
    </row>
    <row r="41" spans="1:14" ht="13.8" x14ac:dyDescent="0.25">
      <c r="A41" s="29">
        <v>102</v>
      </c>
      <c r="B41" s="39" t="s">
        <v>39</v>
      </c>
      <c r="C41" s="48">
        <v>365233.30220000003</v>
      </c>
      <c r="D41" s="48">
        <v>103690.18908000001</v>
      </c>
      <c r="E41" s="48">
        <f t="shared" si="0"/>
        <v>261543.11312000002</v>
      </c>
      <c r="F41" s="55">
        <f>'Vos-laskelma'!K41+E41</f>
        <v>9701922.2851822469</v>
      </c>
      <c r="G41" s="67"/>
      <c r="H41" s="67"/>
      <c r="I41" s="77">
        <v>102</v>
      </c>
      <c r="J41" s="39" t="s">
        <v>39</v>
      </c>
      <c r="K41" s="48">
        <v>340207.1372</v>
      </c>
      <c r="L41" s="48">
        <v>138728.83136000001</v>
      </c>
      <c r="M41" s="68">
        <f t="shared" si="1"/>
        <v>201478.30583999999</v>
      </c>
      <c r="N41" s="55">
        <f>'Vos-laskelma'!AD41+M41</f>
        <v>29653222.029922321</v>
      </c>
    </row>
    <row r="42" spans="1:14" ht="13.8" x14ac:dyDescent="0.25">
      <c r="A42" s="29">
        <v>103</v>
      </c>
      <c r="B42" s="39" t="s">
        <v>40</v>
      </c>
      <c r="C42" s="48">
        <v>38826.066200000001</v>
      </c>
      <c r="D42" s="48">
        <v>61108.204000000005</v>
      </c>
      <c r="E42" s="78">
        <f t="shared" si="0"/>
        <v>-22282.137800000004</v>
      </c>
      <c r="F42" s="55">
        <f>'Vos-laskelma'!K42+E42</f>
        <v>1683233.6599478747</v>
      </c>
      <c r="G42" s="67"/>
      <c r="H42" s="67"/>
      <c r="I42" s="77">
        <v>103</v>
      </c>
      <c r="J42" s="39" t="s">
        <v>40</v>
      </c>
      <c r="K42" s="48">
        <v>27171.0488</v>
      </c>
      <c r="L42" s="48">
        <v>58325.288</v>
      </c>
      <c r="M42" s="68">
        <f t="shared" si="1"/>
        <v>-31154.2392</v>
      </c>
      <c r="N42" s="55">
        <f>'Vos-laskelma'!AD42+M42</f>
        <v>5906120.572607208</v>
      </c>
    </row>
    <row r="43" spans="1:14" ht="13.8" x14ac:dyDescent="0.25">
      <c r="A43" s="29">
        <v>105</v>
      </c>
      <c r="B43" s="39" t="s">
        <v>41</v>
      </c>
      <c r="C43" s="48">
        <v>38751.544000000002</v>
      </c>
      <c r="D43" s="48">
        <v>46203.764000000003</v>
      </c>
      <c r="E43" s="78">
        <f t="shared" si="0"/>
        <v>-7452.2200000000012</v>
      </c>
      <c r="F43" s="55">
        <f>'Vos-laskelma'!K43+E43</f>
        <v>2376701.5629387144</v>
      </c>
      <c r="G43" s="67"/>
      <c r="H43" s="67"/>
      <c r="I43" s="77">
        <v>105</v>
      </c>
      <c r="J43" s="39" t="s">
        <v>41</v>
      </c>
      <c r="K43" s="48">
        <v>25606.224000000002</v>
      </c>
      <c r="L43" s="48">
        <v>14225.68</v>
      </c>
      <c r="M43" s="68">
        <f t="shared" si="1"/>
        <v>11380.544000000002</v>
      </c>
      <c r="N43" s="55">
        <f>'Vos-laskelma'!AD43+M43</f>
        <v>12155921.190455131</v>
      </c>
    </row>
    <row r="44" spans="1:14" ht="13.8" x14ac:dyDescent="0.25">
      <c r="A44" s="29">
        <v>106</v>
      </c>
      <c r="B44" s="39" t="s">
        <v>42</v>
      </c>
      <c r="C44" s="48">
        <v>1183710.6247999996</v>
      </c>
      <c r="D44" s="48">
        <v>1457564.8053599996</v>
      </c>
      <c r="E44" s="78">
        <f t="shared" si="0"/>
        <v>-273854.18056000001</v>
      </c>
      <c r="F44" s="55">
        <f>'Vos-laskelma'!K44+E44</f>
        <v>16185764.900982317</v>
      </c>
      <c r="G44" s="67"/>
      <c r="H44" s="67"/>
      <c r="I44" s="77">
        <v>106</v>
      </c>
      <c r="J44" s="39" t="s">
        <v>42</v>
      </c>
      <c r="K44" s="48">
        <v>1272344.8192000003</v>
      </c>
      <c r="L44" s="48">
        <v>1366846.0114400003</v>
      </c>
      <c r="M44" s="68">
        <f t="shared" si="1"/>
        <v>-94501.192240000004</v>
      </c>
      <c r="N44" s="55">
        <f>'Vos-laskelma'!AD44+M44</f>
        <v>68802333.356545329</v>
      </c>
    </row>
    <row r="45" spans="1:14" ht="13.8" x14ac:dyDescent="0.25">
      <c r="A45" s="29">
        <v>108</v>
      </c>
      <c r="B45" s="39" t="s">
        <v>43</v>
      </c>
      <c r="C45" s="48">
        <v>277222.58400000003</v>
      </c>
      <c r="D45" s="48">
        <v>325955.63146800001</v>
      </c>
      <c r="E45" s="78">
        <f t="shared" si="0"/>
        <v>-48733.047467999975</v>
      </c>
      <c r="F45" s="55">
        <f>'Vos-laskelma'!K45+E45</f>
        <v>9129519.2097091302</v>
      </c>
      <c r="G45" s="67"/>
      <c r="H45" s="67"/>
      <c r="I45" s="77">
        <v>108</v>
      </c>
      <c r="J45" s="39" t="s">
        <v>43</v>
      </c>
      <c r="K45" s="48">
        <v>239275.9376</v>
      </c>
      <c r="L45" s="48">
        <v>309806.85904000007</v>
      </c>
      <c r="M45" s="68">
        <f t="shared" si="1"/>
        <v>-70530.921440000064</v>
      </c>
      <c r="N45" s="55">
        <f>'Vos-laskelma'!AD45+M45</f>
        <v>25014333.582578938</v>
      </c>
    </row>
    <row r="46" spans="1:14" ht="13.8" x14ac:dyDescent="0.25">
      <c r="A46" s="29">
        <v>109</v>
      </c>
      <c r="B46" s="39" t="s">
        <v>44</v>
      </c>
      <c r="C46" s="48">
        <v>1050166.8424000002</v>
      </c>
      <c r="D46" s="48">
        <v>1178881.5862400003</v>
      </c>
      <c r="E46" s="78">
        <f t="shared" si="0"/>
        <v>-128714.74384000013</v>
      </c>
      <c r="F46" s="55">
        <f>'Vos-laskelma'!K46+E46</f>
        <v>16506643.087330109</v>
      </c>
      <c r="G46" s="67"/>
      <c r="H46" s="67"/>
      <c r="I46" s="77">
        <v>109</v>
      </c>
      <c r="J46" s="39" t="s">
        <v>44</v>
      </c>
      <c r="K46" s="48">
        <v>620381.90480000002</v>
      </c>
      <c r="L46" s="48">
        <v>976664.06039999973</v>
      </c>
      <c r="M46" s="68">
        <f t="shared" si="1"/>
        <v>-356282.15559999971</v>
      </c>
      <c r="N46" s="55">
        <f>'Vos-laskelma'!AD46+M46</f>
        <v>117251085.47039062</v>
      </c>
    </row>
    <row r="47" spans="1:14" ht="13.8" x14ac:dyDescent="0.25">
      <c r="A47" s="29">
        <v>111</v>
      </c>
      <c r="B47" s="39" t="s">
        <v>45</v>
      </c>
      <c r="C47" s="48">
        <v>547067.4702000001</v>
      </c>
      <c r="D47" s="48">
        <v>310206.10972000007</v>
      </c>
      <c r="E47" s="48">
        <f t="shared" si="0"/>
        <v>236861.36048000003</v>
      </c>
      <c r="F47" s="55">
        <f>'Vos-laskelma'!K47+E47</f>
        <v>13017509.364010137</v>
      </c>
      <c r="G47" s="67"/>
      <c r="H47" s="67"/>
      <c r="I47" s="77">
        <v>111</v>
      </c>
      <c r="J47" s="39" t="s">
        <v>45</v>
      </c>
      <c r="K47" s="48">
        <v>344403.71280000004</v>
      </c>
      <c r="L47" s="48">
        <v>368910.2917360001</v>
      </c>
      <c r="M47" s="68">
        <f t="shared" si="1"/>
        <v>-24506.578936000064</v>
      </c>
      <c r="N47" s="55">
        <f>'Vos-laskelma'!AD47+M47</f>
        <v>53406781.288787201</v>
      </c>
    </row>
    <row r="48" spans="1:14" ht="13.8" x14ac:dyDescent="0.25">
      <c r="A48" s="29">
        <v>139</v>
      </c>
      <c r="B48" s="39" t="s">
        <v>46</v>
      </c>
      <c r="C48" s="48">
        <v>260902.22220000005</v>
      </c>
      <c r="D48" s="48">
        <v>165394.57068</v>
      </c>
      <c r="E48" s="48">
        <f t="shared" si="0"/>
        <v>95507.651520000043</v>
      </c>
      <c r="F48" s="55">
        <f>'Vos-laskelma'!K48+E48</f>
        <v>14119224.773881115</v>
      </c>
      <c r="G48" s="67"/>
      <c r="H48" s="67"/>
      <c r="I48" s="77">
        <v>139</v>
      </c>
      <c r="J48" s="39" t="s">
        <v>46</v>
      </c>
      <c r="K48" s="48">
        <v>143821.62480000002</v>
      </c>
      <c r="L48" s="48">
        <v>222802.60016</v>
      </c>
      <c r="M48" s="68">
        <f t="shared" si="1"/>
        <v>-78980.975359999982</v>
      </c>
      <c r="N48" s="55">
        <f>'Vos-laskelma'!AD48+M48</f>
        <v>32620546.186411209</v>
      </c>
    </row>
    <row r="49" spans="1:14" ht="13.8" x14ac:dyDescent="0.25">
      <c r="A49" s="29">
        <v>140</v>
      </c>
      <c r="B49" s="39" t="s">
        <v>47</v>
      </c>
      <c r="C49" s="48">
        <v>463900.69500000012</v>
      </c>
      <c r="D49" s="48">
        <v>563939.29628000001</v>
      </c>
      <c r="E49" s="78">
        <f t="shared" si="0"/>
        <v>-100038.60127999989</v>
      </c>
      <c r="F49" s="55">
        <f>'Vos-laskelma'!K49+E49</f>
        <v>21598547.290111549</v>
      </c>
      <c r="G49" s="67"/>
      <c r="H49" s="67"/>
      <c r="I49" s="77">
        <v>140</v>
      </c>
      <c r="J49" s="39" t="s">
        <v>47</v>
      </c>
      <c r="K49" s="48">
        <v>442703.16160000005</v>
      </c>
      <c r="L49" s="48">
        <v>403454.51048</v>
      </c>
      <c r="M49" s="68">
        <f t="shared" si="1"/>
        <v>39248.651120000053</v>
      </c>
      <c r="N49" s="55">
        <f>'Vos-laskelma'!AD49+M49</f>
        <v>65369272.944037721</v>
      </c>
    </row>
    <row r="50" spans="1:14" ht="13.8" x14ac:dyDescent="0.25">
      <c r="A50" s="29">
        <v>142</v>
      </c>
      <c r="B50" s="39" t="s">
        <v>48</v>
      </c>
      <c r="C50" s="48">
        <v>562046.43240000005</v>
      </c>
      <c r="D50" s="48">
        <v>88845.366840000002</v>
      </c>
      <c r="E50" s="48">
        <f t="shared" si="0"/>
        <v>473201.06556000002</v>
      </c>
      <c r="F50" s="55">
        <f>'Vos-laskelma'!K50+E50</f>
        <v>3570174.9471515631</v>
      </c>
      <c r="G50" s="67"/>
      <c r="H50" s="67"/>
      <c r="I50" s="77">
        <v>142</v>
      </c>
      <c r="J50" s="39" t="s">
        <v>48</v>
      </c>
      <c r="K50" s="48">
        <v>526350.16</v>
      </c>
      <c r="L50" s="48">
        <v>198970.31845600001</v>
      </c>
      <c r="M50" s="68">
        <f t="shared" si="1"/>
        <v>327379.84154400002</v>
      </c>
      <c r="N50" s="55">
        <f>'Vos-laskelma'!AD50+M50</f>
        <v>19305103.85403974</v>
      </c>
    </row>
    <row r="51" spans="1:14" ht="13.8" x14ac:dyDescent="0.25">
      <c r="A51" s="29">
        <v>143</v>
      </c>
      <c r="B51" s="39" t="s">
        <v>49</v>
      </c>
      <c r="C51" s="48">
        <v>380212.26440000016</v>
      </c>
      <c r="D51" s="48">
        <v>86445.752000000008</v>
      </c>
      <c r="E51" s="48">
        <f t="shared" si="0"/>
        <v>293766.51240000012</v>
      </c>
      <c r="F51" s="55">
        <f>'Vos-laskelma'!K51+E51</f>
        <v>4672330.0796348136</v>
      </c>
      <c r="G51" s="67"/>
      <c r="H51" s="67"/>
      <c r="I51" s="77">
        <v>143</v>
      </c>
      <c r="J51" s="39" t="s">
        <v>49</v>
      </c>
      <c r="K51" s="48">
        <v>382813.04880000011</v>
      </c>
      <c r="L51" s="48">
        <v>112382.872</v>
      </c>
      <c r="M51" s="68">
        <f t="shared" si="1"/>
        <v>270430.17680000013</v>
      </c>
      <c r="N51" s="55">
        <f>'Vos-laskelma'!AD51+M51</f>
        <v>20792878.22522435</v>
      </c>
    </row>
    <row r="52" spans="1:14" ht="13.8" x14ac:dyDescent="0.25">
      <c r="A52" s="29">
        <v>145</v>
      </c>
      <c r="B52" s="39" t="s">
        <v>50</v>
      </c>
      <c r="C52" s="48">
        <v>402419.88</v>
      </c>
      <c r="D52" s="48">
        <v>342027.08912000008</v>
      </c>
      <c r="E52" s="48">
        <f t="shared" si="0"/>
        <v>60392.790879999928</v>
      </c>
      <c r="F52" s="55">
        <f>'Vos-laskelma'!K52+E52</f>
        <v>15647977.426837731</v>
      </c>
      <c r="G52" s="67"/>
      <c r="H52" s="67"/>
      <c r="I52" s="77">
        <v>145</v>
      </c>
      <c r="J52" s="39" t="s">
        <v>50</v>
      </c>
      <c r="K52" s="48">
        <v>341558.57680000004</v>
      </c>
      <c r="L52" s="48">
        <v>421947.89448000002</v>
      </c>
      <c r="M52" s="68">
        <f t="shared" si="1"/>
        <v>-80389.317679999978</v>
      </c>
      <c r="N52" s="55">
        <f>'Vos-laskelma'!AD52+M52</f>
        <v>34814897.018263891</v>
      </c>
    </row>
    <row r="53" spans="1:14" ht="13.8" x14ac:dyDescent="0.25">
      <c r="A53" s="29">
        <v>146</v>
      </c>
      <c r="B53" s="39" t="s">
        <v>51</v>
      </c>
      <c r="C53" s="48">
        <v>102840.636</v>
      </c>
      <c r="D53" s="48">
        <v>77055.954800000007</v>
      </c>
      <c r="E53" s="48">
        <f t="shared" si="0"/>
        <v>25784.681199999992</v>
      </c>
      <c r="F53" s="55">
        <f>'Vos-laskelma'!K53+E53</f>
        <v>5679032.8670069743</v>
      </c>
      <c r="G53" s="67"/>
      <c r="H53" s="67"/>
      <c r="I53" s="77">
        <v>146</v>
      </c>
      <c r="J53" s="39" t="s">
        <v>51</v>
      </c>
      <c r="K53" s="48">
        <v>69705.832000000009</v>
      </c>
      <c r="L53" s="48">
        <v>73973.536000000007</v>
      </c>
      <c r="M53" s="68">
        <f t="shared" si="1"/>
        <v>-4267.7039999999979</v>
      </c>
      <c r="N53" s="55">
        <f>'Vos-laskelma'!AD53+M53</f>
        <v>23277587.250746395</v>
      </c>
    </row>
    <row r="54" spans="1:14" ht="13.8" x14ac:dyDescent="0.25">
      <c r="A54" s="29">
        <v>148</v>
      </c>
      <c r="B54" s="39" t="s">
        <v>52</v>
      </c>
      <c r="C54" s="48">
        <v>153515.73200000002</v>
      </c>
      <c r="D54" s="48">
        <v>283243.97776000004</v>
      </c>
      <c r="E54" s="78">
        <f t="shared" si="0"/>
        <v>-129728.24576000002</v>
      </c>
      <c r="F54" s="55">
        <f>'Vos-laskelma'!K54+E54</f>
        <v>9535509.635282103</v>
      </c>
      <c r="G54" s="67"/>
      <c r="H54" s="67"/>
      <c r="I54" s="77">
        <v>148</v>
      </c>
      <c r="J54" s="39" t="s">
        <v>52</v>
      </c>
      <c r="K54" s="48">
        <v>85354.079999999987</v>
      </c>
      <c r="L54" s="48">
        <v>162983.61575999999</v>
      </c>
      <c r="M54" s="68">
        <f t="shared" si="1"/>
        <v>-77629.535759999999</v>
      </c>
      <c r="N54" s="55">
        <f>'Vos-laskelma'!AD54+M54</f>
        <v>27579105.688936889</v>
      </c>
    </row>
    <row r="55" spans="1:14" ht="13.8" x14ac:dyDescent="0.25">
      <c r="A55" s="29">
        <v>149</v>
      </c>
      <c r="B55" s="39" t="s">
        <v>53</v>
      </c>
      <c r="C55" s="48">
        <v>96878.86</v>
      </c>
      <c r="D55" s="48">
        <v>2791273.7143200003</v>
      </c>
      <c r="E55" s="78">
        <f t="shared" si="0"/>
        <v>-2694394.8543200004</v>
      </c>
      <c r="F55" s="55">
        <f>'Vos-laskelma'!K55+E55</f>
        <v>-369566.94158869935</v>
      </c>
      <c r="G55" s="67"/>
      <c r="H55" s="67"/>
      <c r="I55" s="77">
        <v>149</v>
      </c>
      <c r="J55" s="39" t="s">
        <v>53</v>
      </c>
      <c r="K55" s="48">
        <v>68354.392399999997</v>
      </c>
      <c r="L55" s="48">
        <v>2556777.198696001</v>
      </c>
      <c r="M55" s="68">
        <f t="shared" si="1"/>
        <v>-2488422.8062960012</v>
      </c>
      <c r="N55" s="55">
        <f>'Vos-laskelma'!AD55+M55</f>
        <v>5686013.2891857112</v>
      </c>
    </row>
    <row r="56" spans="1:14" ht="13.8" x14ac:dyDescent="0.25">
      <c r="A56" s="29">
        <v>151</v>
      </c>
      <c r="B56" s="39" t="s">
        <v>54</v>
      </c>
      <c r="C56" s="48">
        <v>26827.992000000002</v>
      </c>
      <c r="D56" s="48">
        <v>67069.98000000001</v>
      </c>
      <c r="E56" s="78">
        <f t="shared" si="0"/>
        <v>-40241.988000000012</v>
      </c>
      <c r="F56" s="55">
        <f>'Vos-laskelma'!K56+E56</f>
        <v>957219.73633209348</v>
      </c>
      <c r="G56" s="67"/>
      <c r="H56" s="67"/>
      <c r="I56" s="77">
        <v>151</v>
      </c>
      <c r="J56" s="39" t="s">
        <v>54</v>
      </c>
      <c r="K56" s="48">
        <v>25606.224000000002</v>
      </c>
      <c r="L56" s="48">
        <v>59065.023360000007</v>
      </c>
      <c r="M56" s="68">
        <f t="shared" si="1"/>
        <v>-33458.799360000005</v>
      </c>
      <c r="N56" s="55">
        <f>'Vos-laskelma'!AD56+M56</f>
        <v>8193159.8411547737</v>
      </c>
    </row>
    <row r="57" spans="1:14" ht="13.8" x14ac:dyDescent="0.25">
      <c r="A57" s="29">
        <v>152</v>
      </c>
      <c r="B57" s="39" t="s">
        <v>55</v>
      </c>
      <c r="C57" s="48">
        <v>344292.56400000001</v>
      </c>
      <c r="D57" s="48">
        <v>118862.909</v>
      </c>
      <c r="E57" s="48">
        <f t="shared" si="0"/>
        <v>225429.65500000003</v>
      </c>
      <c r="F57" s="55">
        <f>'Vos-laskelma'!K57+E57</f>
        <v>4681823.7276611123</v>
      </c>
      <c r="G57" s="67"/>
      <c r="H57" s="67"/>
      <c r="I57" s="77">
        <v>152</v>
      </c>
      <c r="J57" s="39" t="s">
        <v>55</v>
      </c>
      <c r="K57" s="48">
        <v>284655.85680000001</v>
      </c>
      <c r="L57" s="48">
        <v>153281.70199999999</v>
      </c>
      <c r="M57" s="68">
        <f t="shared" si="1"/>
        <v>131374.15480000002</v>
      </c>
      <c r="N57" s="55">
        <f>'Vos-laskelma'!AD57+M57</f>
        <v>14919183.67636306</v>
      </c>
    </row>
    <row r="58" spans="1:14" ht="13.8" x14ac:dyDescent="0.25">
      <c r="A58" s="29">
        <v>153</v>
      </c>
      <c r="B58" s="39" t="s">
        <v>56</v>
      </c>
      <c r="C58" s="48">
        <v>548557.9142</v>
      </c>
      <c r="D58" s="48">
        <v>1610625.9519399998</v>
      </c>
      <c r="E58" s="78">
        <f t="shared" si="0"/>
        <v>-1062068.0377399998</v>
      </c>
      <c r="F58" s="55">
        <f>'Vos-laskelma'!K58+E58</f>
        <v>21502561.536455054</v>
      </c>
      <c r="G58" s="67"/>
      <c r="H58" s="67"/>
      <c r="I58" s="77">
        <v>153</v>
      </c>
      <c r="J58" s="39" t="s">
        <v>56</v>
      </c>
      <c r="K58" s="48">
        <v>564830.62440000009</v>
      </c>
      <c r="L58" s="48">
        <v>1454982.634448</v>
      </c>
      <c r="M58" s="68">
        <f t="shared" si="1"/>
        <v>-890152.01004799991</v>
      </c>
      <c r="N58" s="55">
        <f>'Vos-laskelma'!AD58+M58</f>
        <v>70080242.915634081</v>
      </c>
    </row>
    <row r="59" spans="1:14" ht="13.8" x14ac:dyDescent="0.25">
      <c r="A59" s="29">
        <v>165</v>
      </c>
      <c r="B59" s="39" t="s">
        <v>57</v>
      </c>
      <c r="C59" s="48">
        <v>636494.11020000011</v>
      </c>
      <c r="D59" s="48">
        <v>431915.76676000009</v>
      </c>
      <c r="E59" s="48">
        <f t="shared" si="0"/>
        <v>204578.34344000003</v>
      </c>
      <c r="F59" s="55">
        <f>'Vos-laskelma'!K59+E59</f>
        <v>11107638.919783603</v>
      </c>
      <c r="G59" s="67"/>
      <c r="H59" s="67"/>
      <c r="I59" s="77">
        <v>165</v>
      </c>
      <c r="J59" s="39" t="s">
        <v>57</v>
      </c>
      <c r="K59" s="48">
        <v>624507.35200000007</v>
      </c>
      <c r="L59" s="48">
        <v>342340.98920000007</v>
      </c>
      <c r="M59" s="68">
        <f t="shared" si="1"/>
        <v>282166.3628</v>
      </c>
      <c r="N59" s="55">
        <f>'Vos-laskelma'!AD59+M59</f>
        <v>31023592.737455793</v>
      </c>
    </row>
    <row r="60" spans="1:14" ht="13.8" x14ac:dyDescent="0.25">
      <c r="A60" s="29">
        <v>167</v>
      </c>
      <c r="B60" s="39" t="s">
        <v>58</v>
      </c>
      <c r="C60" s="48">
        <v>638431.68739999994</v>
      </c>
      <c r="D60" s="48">
        <v>11442842.077568</v>
      </c>
      <c r="E60" s="78">
        <f t="shared" si="0"/>
        <v>-10804410.390168</v>
      </c>
      <c r="F60" s="55">
        <f>'Vos-laskelma'!K60+E60</f>
        <v>46122776.665217385</v>
      </c>
      <c r="G60" s="67"/>
      <c r="H60" s="67"/>
      <c r="I60" s="77">
        <v>167</v>
      </c>
      <c r="J60" s="39" t="s">
        <v>58</v>
      </c>
      <c r="K60" s="48">
        <v>314387.52800000011</v>
      </c>
      <c r="L60" s="48">
        <v>11200802.533199998</v>
      </c>
      <c r="M60" s="68">
        <f t="shared" si="1"/>
        <v>-10886415.005199997</v>
      </c>
      <c r="N60" s="55">
        <f>'Vos-laskelma'!AD60+M60</f>
        <v>163106860.02301243</v>
      </c>
    </row>
    <row r="61" spans="1:14" ht="13.8" x14ac:dyDescent="0.25">
      <c r="A61" s="29">
        <v>169</v>
      </c>
      <c r="B61" s="39" t="s">
        <v>59</v>
      </c>
      <c r="C61" s="48">
        <v>247413.704</v>
      </c>
      <c r="D61" s="48">
        <v>205040.38108000002</v>
      </c>
      <c r="E61" s="48">
        <f t="shared" si="0"/>
        <v>42373.322919999977</v>
      </c>
      <c r="F61" s="55">
        <f>'Vos-laskelma'!K61+E61</f>
        <v>2102868.026224107</v>
      </c>
      <c r="G61" s="67"/>
      <c r="H61" s="67"/>
      <c r="I61" s="77">
        <v>169</v>
      </c>
      <c r="J61" s="39" t="s">
        <v>59</v>
      </c>
      <c r="K61" s="48">
        <v>246246.52080000003</v>
      </c>
      <c r="L61" s="48">
        <v>291000.51007999998</v>
      </c>
      <c r="M61" s="68">
        <f t="shared" si="1"/>
        <v>-44753.989279999951</v>
      </c>
      <c r="N61" s="55">
        <f>'Vos-laskelma'!AD61+M61</f>
        <v>10113986.891908802</v>
      </c>
    </row>
    <row r="62" spans="1:14" ht="13.8" x14ac:dyDescent="0.25">
      <c r="A62" s="29">
        <v>171</v>
      </c>
      <c r="B62" s="39" t="s">
        <v>60</v>
      </c>
      <c r="C62" s="48">
        <v>34280.212</v>
      </c>
      <c r="D62" s="48">
        <v>149104.01776000002</v>
      </c>
      <c r="E62" s="78">
        <f t="shared" si="0"/>
        <v>-114823.80576000002</v>
      </c>
      <c r="F62" s="55">
        <f>'Vos-laskelma'!K62+E62</f>
        <v>2311303.5838753358</v>
      </c>
      <c r="G62" s="67"/>
      <c r="H62" s="67"/>
      <c r="I62" s="77">
        <v>171</v>
      </c>
      <c r="J62" s="39" t="s">
        <v>60</v>
      </c>
      <c r="K62" s="48">
        <v>32719.064000000002</v>
      </c>
      <c r="L62" s="48">
        <v>212759.27008000002</v>
      </c>
      <c r="M62" s="68">
        <f t="shared" si="1"/>
        <v>-180040.20608</v>
      </c>
      <c r="N62" s="55">
        <f>'Vos-laskelma'!AD62+M62</f>
        <v>13460965.407698955</v>
      </c>
    </row>
    <row r="63" spans="1:14" ht="13.8" x14ac:dyDescent="0.25">
      <c r="A63" s="29">
        <v>172</v>
      </c>
      <c r="B63" s="39" t="s">
        <v>61</v>
      </c>
      <c r="C63" s="48">
        <v>301218.73240000004</v>
      </c>
      <c r="D63" s="48">
        <v>291635.17747999995</v>
      </c>
      <c r="E63" s="48">
        <f t="shared" si="0"/>
        <v>9583.5549200000823</v>
      </c>
      <c r="F63" s="55">
        <f>'Vos-laskelma'!K63+E63</f>
        <v>1601444.6170633361</v>
      </c>
      <c r="G63" s="67"/>
      <c r="H63" s="67"/>
      <c r="I63" s="77">
        <v>172</v>
      </c>
      <c r="J63" s="39" t="s">
        <v>61</v>
      </c>
      <c r="K63" s="48">
        <v>308697.25599999999</v>
      </c>
      <c r="L63" s="48">
        <v>301299.90240000002</v>
      </c>
      <c r="M63" s="68">
        <f t="shared" si="1"/>
        <v>7397.3535999999731</v>
      </c>
      <c r="N63" s="55">
        <f>'Vos-laskelma'!AD63+M63</f>
        <v>17129546.740221206</v>
      </c>
    </row>
    <row r="64" spans="1:14" ht="13.8" x14ac:dyDescent="0.25">
      <c r="A64" s="29">
        <v>176</v>
      </c>
      <c r="B64" s="39" t="s">
        <v>62</v>
      </c>
      <c r="C64" s="48">
        <v>53655.984000000004</v>
      </c>
      <c r="D64" s="48">
        <v>278072.13708000001</v>
      </c>
      <c r="E64" s="78">
        <f t="shared" si="0"/>
        <v>-224416.15308000002</v>
      </c>
      <c r="F64" s="55">
        <f>'Vos-laskelma'!K64+E64</f>
        <v>3470921.3420964954</v>
      </c>
      <c r="G64" s="67"/>
      <c r="H64" s="67"/>
      <c r="I64" s="77">
        <v>176</v>
      </c>
      <c r="J64" s="39" t="s">
        <v>62</v>
      </c>
      <c r="K64" s="48">
        <v>66860.696000000011</v>
      </c>
      <c r="L64" s="48">
        <v>246531.0344</v>
      </c>
      <c r="M64" s="68">
        <f t="shared" si="1"/>
        <v>-179670.33840000001</v>
      </c>
      <c r="N64" s="55">
        <f>'Vos-laskelma'!AD64+M64</f>
        <v>21864688.066705719</v>
      </c>
    </row>
    <row r="65" spans="1:14" ht="13.8" x14ac:dyDescent="0.25">
      <c r="A65" s="29">
        <v>177</v>
      </c>
      <c r="B65" s="39" t="s">
        <v>63</v>
      </c>
      <c r="C65" s="48">
        <v>26827.992000000002</v>
      </c>
      <c r="D65" s="48">
        <v>105106.11088000001</v>
      </c>
      <c r="E65" s="78">
        <f t="shared" si="0"/>
        <v>-78278.118880000009</v>
      </c>
      <c r="F65" s="55">
        <f>'Vos-laskelma'!K65+E65</f>
        <v>730772.12831382989</v>
      </c>
      <c r="G65" s="67"/>
      <c r="H65" s="67"/>
      <c r="I65" s="77">
        <v>177</v>
      </c>
      <c r="J65" s="39" t="s">
        <v>63</v>
      </c>
      <c r="K65" s="48">
        <v>22761.088000000003</v>
      </c>
      <c r="L65" s="48">
        <v>66860.696000000011</v>
      </c>
      <c r="M65" s="68">
        <f t="shared" si="1"/>
        <v>-44099.608000000007</v>
      </c>
      <c r="N65" s="55">
        <f>'Vos-laskelma'!AD65+M65</f>
        <v>4641264.6784092691</v>
      </c>
    </row>
    <row r="66" spans="1:14" ht="13.8" x14ac:dyDescent="0.25">
      <c r="A66" s="29">
        <v>178</v>
      </c>
      <c r="B66" s="39" t="s">
        <v>64</v>
      </c>
      <c r="C66" s="48">
        <v>114987.7546</v>
      </c>
      <c r="D66" s="48">
        <v>139386.32287999999</v>
      </c>
      <c r="E66" s="78">
        <f t="shared" si="0"/>
        <v>-24398.568279999992</v>
      </c>
      <c r="F66" s="55">
        <f>'Vos-laskelma'!K66+E66</f>
        <v>3387283.8951762677</v>
      </c>
      <c r="G66" s="67"/>
      <c r="H66" s="67"/>
      <c r="I66" s="77">
        <v>178</v>
      </c>
      <c r="J66" s="39" t="s">
        <v>64</v>
      </c>
      <c r="K66" s="48">
        <v>73973.536000000007</v>
      </c>
      <c r="L66" s="48">
        <v>136196.66032000002</v>
      </c>
      <c r="M66" s="68">
        <f t="shared" si="1"/>
        <v>-62223.124320000017</v>
      </c>
      <c r="N66" s="55">
        <f>'Vos-laskelma'!AD66+M66</f>
        <v>23729370.03500085</v>
      </c>
    </row>
    <row r="67" spans="1:14" ht="13.8" x14ac:dyDescent="0.25">
      <c r="A67" s="29">
        <v>179</v>
      </c>
      <c r="B67" s="39" t="s">
        <v>65</v>
      </c>
      <c r="C67" s="48">
        <v>1141009.4042</v>
      </c>
      <c r="D67" s="48">
        <v>11961087.341695996</v>
      </c>
      <c r="E67" s="78">
        <f t="shared" si="0"/>
        <v>-10820077.937495995</v>
      </c>
      <c r="F67" s="55">
        <f>'Vos-laskelma'!K67+E67</f>
        <v>54151641.288109928</v>
      </c>
      <c r="G67" s="67"/>
      <c r="H67" s="67"/>
      <c r="I67" s="77">
        <v>179</v>
      </c>
      <c r="J67" s="39" t="s">
        <v>65</v>
      </c>
      <c r="K67" s="48">
        <v>1073540.9411999995</v>
      </c>
      <c r="L67" s="48">
        <v>11266954.790336</v>
      </c>
      <c r="M67" s="68">
        <f t="shared" si="1"/>
        <v>-10193413.849136</v>
      </c>
      <c r="N67" s="55">
        <f>'Vos-laskelma'!AD67+M67</f>
        <v>208677007.44741541</v>
      </c>
    </row>
    <row r="68" spans="1:14" ht="13.8" x14ac:dyDescent="0.25">
      <c r="A68" s="29">
        <v>181</v>
      </c>
      <c r="B68" s="39" t="s">
        <v>66</v>
      </c>
      <c r="C68" s="48">
        <v>53655.983999999997</v>
      </c>
      <c r="D68" s="48">
        <v>120725.96400000001</v>
      </c>
      <c r="E68" s="78">
        <f t="shared" si="0"/>
        <v>-67069.98000000001</v>
      </c>
      <c r="F68" s="55">
        <f>'Vos-laskelma'!K68+E68</f>
        <v>1651420.7902686945</v>
      </c>
      <c r="G68" s="67"/>
      <c r="H68" s="67"/>
      <c r="I68" s="77">
        <v>181</v>
      </c>
      <c r="J68" s="39" t="s">
        <v>66</v>
      </c>
      <c r="K68" s="48">
        <v>36986.768000000004</v>
      </c>
      <c r="L68" s="48">
        <v>113378.66960000001</v>
      </c>
      <c r="M68" s="68">
        <f t="shared" si="1"/>
        <v>-76391.901600000012</v>
      </c>
      <c r="N68" s="55">
        <f>'Vos-laskelma'!AD68+M68</f>
        <v>5559571.5342506804</v>
      </c>
    </row>
    <row r="69" spans="1:14" ht="13.8" x14ac:dyDescent="0.25">
      <c r="A69" s="29">
        <v>182</v>
      </c>
      <c r="B69" s="39" t="s">
        <v>67</v>
      </c>
      <c r="C69" s="48">
        <v>289146.136</v>
      </c>
      <c r="D69" s="48">
        <v>469132.15343999997</v>
      </c>
      <c r="E69" s="78">
        <f t="shared" si="0"/>
        <v>-179986.01743999997</v>
      </c>
      <c r="F69" s="55">
        <f>'Vos-laskelma'!K69+E69</f>
        <v>5065640.6957908226</v>
      </c>
      <c r="G69" s="67"/>
      <c r="H69" s="67"/>
      <c r="I69" s="77">
        <v>182</v>
      </c>
      <c r="J69" s="39" t="s">
        <v>67</v>
      </c>
      <c r="K69" s="48">
        <v>304642.93720000004</v>
      </c>
      <c r="L69" s="48">
        <v>396654.63543999998</v>
      </c>
      <c r="M69" s="68">
        <f t="shared" si="1"/>
        <v>-92011.69823999994</v>
      </c>
      <c r="N69" s="55">
        <f>'Vos-laskelma'!AD69+M69</f>
        <v>46794793.934323043</v>
      </c>
    </row>
    <row r="70" spans="1:14" ht="13.8" x14ac:dyDescent="0.25">
      <c r="A70" s="29">
        <v>186</v>
      </c>
      <c r="B70" s="39" t="s">
        <v>68</v>
      </c>
      <c r="C70" s="48">
        <v>710345.61040000001</v>
      </c>
      <c r="D70" s="48">
        <v>3145480.7118080007</v>
      </c>
      <c r="E70" s="78">
        <f t="shared" si="0"/>
        <v>-2435135.1014080006</v>
      </c>
      <c r="F70" s="55">
        <f>'Vos-laskelma'!K70+E70</f>
        <v>14507553.539017867</v>
      </c>
      <c r="G70" s="67"/>
      <c r="H70" s="67"/>
      <c r="I70" s="77">
        <v>186</v>
      </c>
      <c r="J70" s="39" t="s">
        <v>68</v>
      </c>
      <c r="K70" s="48">
        <v>683543.924</v>
      </c>
      <c r="L70" s="48">
        <v>2554126.9545120001</v>
      </c>
      <c r="M70" s="68">
        <f t="shared" si="1"/>
        <v>-1870583.030512</v>
      </c>
      <c r="N70" s="55">
        <f>'Vos-laskelma'!AD70+M70</f>
        <v>41898563.041266605</v>
      </c>
    </row>
    <row r="71" spans="1:14" ht="13.8" x14ac:dyDescent="0.25">
      <c r="A71" s="29">
        <v>202</v>
      </c>
      <c r="B71" s="39" t="s">
        <v>69</v>
      </c>
      <c r="C71" s="48">
        <v>1268665.9327999996</v>
      </c>
      <c r="D71" s="48">
        <v>3853241.8923120019</v>
      </c>
      <c r="E71" s="78">
        <f t="shared" si="0"/>
        <v>-2584575.9595120023</v>
      </c>
      <c r="F71" s="55">
        <f>'Vos-laskelma'!K71+E71</f>
        <v>21675054.697427489</v>
      </c>
      <c r="G71" s="67"/>
      <c r="H71" s="67"/>
      <c r="I71" s="77">
        <v>202</v>
      </c>
      <c r="J71" s="39" t="s">
        <v>69</v>
      </c>
      <c r="K71" s="48">
        <v>987617.83400000003</v>
      </c>
      <c r="L71" s="48">
        <v>3507008.5230880002</v>
      </c>
      <c r="M71" s="68">
        <f t="shared" si="1"/>
        <v>-2519390.689088</v>
      </c>
      <c r="N71" s="55">
        <f>'Vos-laskelma'!AD71+M71</f>
        <v>37906549.256897457</v>
      </c>
    </row>
    <row r="72" spans="1:14" ht="13.8" x14ac:dyDescent="0.25">
      <c r="A72" s="29">
        <v>204</v>
      </c>
      <c r="B72" s="39" t="s">
        <v>70</v>
      </c>
      <c r="C72" s="48">
        <v>14904.44</v>
      </c>
      <c r="D72" s="48">
        <v>1048616.78064</v>
      </c>
      <c r="E72" s="78">
        <f t="shared" si="0"/>
        <v>-1033712.3406400001</v>
      </c>
      <c r="F72" s="55">
        <f>'Vos-laskelma'!K72+E72</f>
        <v>-1019871.4915981849</v>
      </c>
      <c r="G72" s="67"/>
      <c r="H72" s="67"/>
      <c r="I72" s="77">
        <v>204</v>
      </c>
      <c r="J72" s="39" t="s">
        <v>70</v>
      </c>
      <c r="K72" s="48">
        <v>21338.52</v>
      </c>
      <c r="L72" s="48">
        <v>1073996.1629600001</v>
      </c>
      <c r="M72" s="68">
        <f t="shared" si="1"/>
        <v>-1052657.6429600001</v>
      </c>
      <c r="N72" s="55">
        <f>'Vos-laskelma'!AD72+M72</f>
        <v>11283872.924908714</v>
      </c>
    </row>
    <row r="73" spans="1:14" ht="13.8" x14ac:dyDescent="0.25">
      <c r="A73" s="29">
        <v>205</v>
      </c>
      <c r="B73" s="39" t="s">
        <v>71</v>
      </c>
      <c r="C73" s="48">
        <v>469638.90440000006</v>
      </c>
      <c r="D73" s="48">
        <v>659730.13216000004</v>
      </c>
      <c r="E73" s="78">
        <f t="shared" si="0"/>
        <v>-190091.22775999998</v>
      </c>
      <c r="F73" s="55">
        <f>'Vos-laskelma'!K73+E73</f>
        <v>42081983.142197713</v>
      </c>
      <c r="G73" s="67"/>
      <c r="H73" s="67"/>
      <c r="I73" s="77">
        <v>205</v>
      </c>
      <c r="J73" s="39" t="s">
        <v>71</v>
      </c>
      <c r="K73" s="48">
        <v>391561.84200000012</v>
      </c>
      <c r="L73" s="48">
        <v>516875.85712000006</v>
      </c>
      <c r="M73" s="68">
        <f t="shared" si="1"/>
        <v>-125314.01511999994</v>
      </c>
      <c r="N73" s="55">
        <f>'Vos-laskelma'!AD73+M73</f>
        <v>123393637.11823994</v>
      </c>
    </row>
    <row r="74" spans="1:14" ht="13.8" x14ac:dyDescent="0.25">
      <c r="A74" s="29">
        <v>208</v>
      </c>
      <c r="B74" s="39" t="s">
        <v>72</v>
      </c>
      <c r="C74" s="48">
        <v>68560.423999999999</v>
      </c>
      <c r="D74" s="48">
        <v>107192.73248000002</v>
      </c>
      <c r="E74" s="78">
        <f t="shared" ref="E74:E137" si="2">C74-D74</f>
        <v>-38632.308480000022</v>
      </c>
      <c r="F74" s="55">
        <f>'Vos-laskelma'!K74+E74</f>
        <v>16587371.834858371</v>
      </c>
      <c r="G74" s="67"/>
      <c r="H74" s="67"/>
      <c r="I74" s="77">
        <v>208</v>
      </c>
      <c r="J74" s="39" t="s">
        <v>72</v>
      </c>
      <c r="K74" s="48">
        <v>98299.448800000013</v>
      </c>
      <c r="L74" s="48">
        <v>107432.33536000001</v>
      </c>
      <c r="M74" s="68">
        <f t="shared" ref="M74:M137" si="3">K74-L74</f>
        <v>-9132.886559999999</v>
      </c>
      <c r="N74" s="55">
        <f>'Vos-laskelma'!AD74+M74</f>
        <v>39176701.642386213</v>
      </c>
    </row>
    <row r="75" spans="1:14" ht="13.8" x14ac:dyDescent="0.25">
      <c r="A75" s="29">
        <v>211</v>
      </c>
      <c r="B75" s="39" t="s">
        <v>73</v>
      </c>
      <c r="C75" s="48">
        <v>648492.18439999991</v>
      </c>
      <c r="D75" s="48">
        <v>2109562.5140479994</v>
      </c>
      <c r="E75" s="78">
        <f t="shared" si="2"/>
        <v>-1461070.3296479995</v>
      </c>
      <c r="F75" s="55">
        <f>'Vos-laskelma'!K75+E75</f>
        <v>28208830.398519922</v>
      </c>
      <c r="G75" s="67"/>
      <c r="H75" s="67"/>
      <c r="I75" s="77">
        <v>211</v>
      </c>
      <c r="J75" s="39" t="s">
        <v>73</v>
      </c>
      <c r="K75" s="48">
        <v>651891.78599999985</v>
      </c>
      <c r="L75" s="48">
        <v>1831140.9101440008</v>
      </c>
      <c r="M75" s="68">
        <f t="shared" si="3"/>
        <v>-1179249.1241440009</v>
      </c>
      <c r="N75" s="55">
        <f>'Vos-laskelma'!AD75+M75</f>
        <v>47939680.73913148</v>
      </c>
    </row>
    <row r="76" spans="1:14" ht="13.8" x14ac:dyDescent="0.25">
      <c r="A76" s="29">
        <v>213</v>
      </c>
      <c r="B76" s="39" t="s">
        <v>74</v>
      </c>
      <c r="C76" s="48">
        <v>11998.074199999999</v>
      </c>
      <c r="D76" s="48">
        <v>146749.11624</v>
      </c>
      <c r="E76" s="78">
        <f t="shared" si="2"/>
        <v>-134751.04204</v>
      </c>
      <c r="F76" s="55">
        <f>'Vos-laskelma'!K76+E76</f>
        <v>1404502.1595934718</v>
      </c>
      <c r="G76" s="67"/>
      <c r="H76" s="67"/>
      <c r="I76" s="77">
        <v>213</v>
      </c>
      <c r="J76" s="39" t="s">
        <v>74</v>
      </c>
      <c r="K76" s="48">
        <v>22761.088000000003</v>
      </c>
      <c r="L76" s="48">
        <v>146154.63631999999</v>
      </c>
      <c r="M76" s="68">
        <f t="shared" si="3"/>
        <v>-123393.54831999999</v>
      </c>
      <c r="N76" s="55">
        <f>'Vos-laskelma'!AD76+M76</f>
        <v>19502221.138918146</v>
      </c>
    </row>
    <row r="77" spans="1:14" ht="13.8" x14ac:dyDescent="0.25">
      <c r="A77" s="29">
        <v>214</v>
      </c>
      <c r="B77" s="39" t="s">
        <v>75</v>
      </c>
      <c r="C77" s="48">
        <v>501012.7506000002</v>
      </c>
      <c r="D77" s="48">
        <v>168643.73860000001</v>
      </c>
      <c r="E77" s="48">
        <f t="shared" si="2"/>
        <v>332369.01200000022</v>
      </c>
      <c r="F77" s="55">
        <f>'Vos-laskelma'!K77+E77</f>
        <v>10484015.082008881</v>
      </c>
      <c r="G77" s="67"/>
      <c r="H77" s="67"/>
      <c r="I77" s="77">
        <v>214</v>
      </c>
      <c r="J77" s="39" t="s">
        <v>75</v>
      </c>
      <c r="K77" s="48">
        <v>417025.80920000013</v>
      </c>
      <c r="L77" s="48">
        <v>202744.39135999998</v>
      </c>
      <c r="M77" s="68">
        <f t="shared" si="3"/>
        <v>214281.41784000015</v>
      </c>
      <c r="N77" s="55">
        <f>'Vos-laskelma'!AD77+M77</f>
        <v>37679208.678946152</v>
      </c>
    </row>
    <row r="78" spans="1:14" ht="13.8" x14ac:dyDescent="0.25">
      <c r="A78" s="29">
        <v>216</v>
      </c>
      <c r="B78" s="39" t="s">
        <v>76</v>
      </c>
      <c r="C78" s="48">
        <v>61108.204000000005</v>
      </c>
      <c r="D78" s="48">
        <v>67069.98000000001</v>
      </c>
      <c r="E78" s="78">
        <f t="shared" si="2"/>
        <v>-5961.7760000000053</v>
      </c>
      <c r="F78" s="55">
        <f>'Vos-laskelma'!K78+E78</f>
        <v>1081060.0261272001</v>
      </c>
      <c r="G78" s="67"/>
      <c r="H78" s="67"/>
      <c r="I78" s="77">
        <v>216</v>
      </c>
      <c r="J78" s="39" t="s">
        <v>76</v>
      </c>
      <c r="K78" s="48">
        <v>51283.576399999998</v>
      </c>
      <c r="L78" s="48">
        <v>79734.936400000006</v>
      </c>
      <c r="M78" s="68">
        <f t="shared" si="3"/>
        <v>-28451.360000000008</v>
      </c>
      <c r="N78" s="55">
        <f>'Vos-laskelma'!AD78+M78</f>
        <v>6380058.4027812099</v>
      </c>
    </row>
    <row r="79" spans="1:14" ht="13.8" x14ac:dyDescent="0.25">
      <c r="A79" s="29">
        <v>217</v>
      </c>
      <c r="B79" s="39" t="s">
        <v>77</v>
      </c>
      <c r="C79" s="48">
        <v>86520.2742</v>
      </c>
      <c r="D79" s="48">
        <v>58127.316000000006</v>
      </c>
      <c r="E79" s="48">
        <f t="shared" si="2"/>
        <v>28392.958199999994</v>
      </c>
      <c r="F79" s="55">
        <f>'Vos-laskelma'!K79+E79</f>
        <v>4728298.2470560968</v>
      </c>
      <c r="G79" s="67"/>
      <c r="H79" s="67"/>
      <c r="I79" s="77">
        <v>217</v>
      </c>
      <c r="J79" s="39" t="s">
        <v>77</v>
      </c>
      <c r="K79" s="48">
        <v>36986.768000000004</v>
      </c>
      <c r="L79" s="48">
        <v>74115.792799999996</v>
      </c>
      <c r="M79" s="68">
        <f t="shared" si="3"/>
        <v>-37129.024799999992</v>
      </c>
      <c r="N79" s="55">
        <f>'Vos-laskelma'!AD79+M79</f>
        <v>17031085.350793641</v>
      </c>
    </row>
    <row r="80" spans="1:14" ht="13.8" x14ac:dyDescent="0.25">
      <c r="A80" s="29">
        <v>218</v>
      </c>
      <c r="B80" s="39" t="s">
        <v>78</v>
      </c>
      <c r="C80" s="48">
        <v>29808.880000000001</v>
      </c>
      <c r="D80" s="48">
        <v>380063.22000000009</v>
      </c>
      <c r="E80" s="78">
        <f t="shared" si="2"/>
        <v>-350254.34000000008</v>
      </c>
      <c r="F80" s="55">
        <f>'Vos-laskelma'!K80+E80</f>
        <v>788572.70992844133</v>
      </c>
      <c r="G80" s="67"/>
      <c r="H80" s="67"/>
      <c r="I80" s="77">
        <v>218</v>
      </c>
      <c r="J80" s="39" t="s">
        <v>78</v>
      </c>
      <c r="K80" s="48">
        <v>21338.52</v>
      </c>
      <c r="L80" s="48">
        <v>436728.37600000011</v>
      </c>
      <c r="M80" s="68">
        <f t="shared" si="3"/>
        <v>-415389.85600000009</v>
      </c>
      <c r="N80" s="55">
        <f>'Vos-laskelma'!AD80+M80</f>
        <v>5188462.3487829911</v>
      </c>
    </row>
    <row r="81" spans="1:14" ht="13.8" x14ac:dyDescent="0.25">
      <c r="A81" s="29">
        <v>224</v>
      </c>
      <c r="B81" s="39" t="s">
        <v>79</v>
      </c>
      <c r="C81" s="48">
        <v>244432.81599999999</v>
      </c>
      <c r="D81" s="48">
        <v>141726.31995999999</v>
      </c>
      <c r="E81" s="48">
        <f t="shared" si="2"/>
        <v>102706.49604</v>
      </c>
      <c r="F81" s="55">
        <f>'Vos-laskelma'!K81+E81</f>
        <v>3829261.674733663</v>
      </c>
      <c r="G81" s="67"/>
      <c r="H81" s="67"/>
      <c r="I81" s="77">
        <v>224</v>
      </c>
      <c r="J81" s="39" t="s">
        <v>79</v>
      </c>
      <c r="K81" s="48">
        <v>190766.3688</v>
      </c>
      <c r="L81" s="48">
        <v>123080.58335999999</v>
      </c>
      <c r="M81" s="68">
        <f t="shared" si="3"/>
        <v>67685.785440000007</v>
      </c>
      <c r="N81" s="55">
        <f>'Vos-laskelma'!AD81+M81</f>
        <v>21814729.320804991</v>
      </c>
    </row>
    <row r="82" spans="1:14" ht="13.8" x14ac:dyDescent="0.25">
      <c r="A82" s="29">
        <v>226</v>
      </c>
      <c r="B82" s="39" t="s">
        <v>80</v>
      </c>
      <c r="C82" s="48">
        <v>175872.39199999999</v>
      </c>
      <c r="D82" s="48">
        <v>117894.1204</v>
      </c>
      <c r="E82" s="48">
        <f t="shared" si="2"/>
        <v>57978.271599999993</v>
      </c>
      <c r="F82" s="55">
        <f>'Vos-laskelma'!K82+E82</f>
        <v>4376285.3921870925</v>
      </c>
      <c r="G82" s="67"/>
      <c r="H82" s="67"/>
      <c r="I82" s="77">
        <v>226</v>
      </c>
      <c r="J82" s="39" t="s">
        <v>80</v>
      </c>
      <c r="K82" s="48">
        <v>197808.08040000001</v>
      </c>
      <c r="L82" s="48">
        <v>78312.368400000007</v>
      </c>
      <c r="M82" s="68">
        <f t="shared" si="3"/>
        <v>119495.712</v>
      </c>
      <c r="N82" s="55">
        <f>'Vos-laskelma'!AD82+M82</f>
        <v>17012770.657209154</v>
      </c>
    </row>
    <row r="83" spans="1:14" ht="13.8" x14ac:dyDescent="0.25">
      <c r="A83" s="29">
        <v>230</v>
      </c>
      <c r="B83" s="39" t="s">
        <v>81</v>
      </c>
      <c r="C83" s="48">
        <v>83464.864000000001</v>
      </c>
      <c r="D83" s="48">
        <v>69405.505747999996</v>
      </c>
      <c r="E83" s="48">
        <f t="shared" si="2"/>
        <v>14059.358252000005</v>
      </c>
      <c r="F83" s="55">
        <f>'Vos-laskelma'!K83+E83</f>
        <v>1186953.6283122003</v>
      </c>
      <c r="G83" s="67"/>
      <c r="H83" s="67"/>
      <c r="I83" s="77">
        <v>230</v>
      </c>
      <c r="J83" s="39" t="s">
        <v>81</v>
      </c>
      <c r="K83" s="48">
        <v>54057.584000000003</v>
      </c>
      <c r="L83" s="48">
        <v>29873.928000000004</v>
      </c>
      <c r="M83" s="68">
        <f t="shared" si="3"/>
        <v>24183.655999999999</v>
      </c>
      <c r="N83" s="55">
        <f>'Vos-laskelma'!AD83+M83</f>
        <v>8795667.4584339336</v>
      </c>
    </row>
    <row r="84" spans="1:14" ht="13.8" x14ac:dyDescent="0.25">
      <c r="A84" s="29">
        <v>231</v>
      </c>
      <c r="B84" s="39" t="s">
        <v>82</v>
      </c>
      <c r="C84" s="48">
        <v>68709.468399999998</v>
      </c>
      <c r="D84" s="48">
        <v>372611.00000000006</v>
      </c>
      <c r="E84" s="78">
        <f t="shared" si="2"/>
        <v>-303901.53160000005</v>
      </c>
      <c r="F84" s="55">
        <f>'Vos-laskelma'!K84+E84</f>
        <v>-1287055.5272700849</v>
      </c>
      <c r="G84" s="67"/>
      <c r="H84" s="67"/>
      <c r="I84" s="77">
        <v>231</v>
      </c>
      <c r="J84" s="39" t="s">
        <v>82</v>
      </c>
      <c r="K84" s="48">
        <v>51354.7048</v>
      </c>
      <c r="L84" s="48">
        <v>389783.63200000004</v>
      </c>
      <c r="M84" s="68">
        <f t="shared" si="3"/>
        <v>-338428.92720000003</v>
      </c>
      <c r="N84" s="55">
        <f>'Vos-laskelma'!AD84+M84</f>
        <v>2434360.9233887875</v>
      </c>
    </row>
    <row r="85" spans="1:14" ht="13.8" x14ac:dyDescent="0.25">
      <c r="A85" s="29">
        <v>232</v>
      </c>
      <c r="B85" s="39" t="s">
        <v>83</v>
      </c>
      <c r="C85" s="48">
        <v>269844.88620000001</v>
      </c>
      <c r="D85" s="48">
        <v>207171.71600000001</v>
      </c>
      <c r="E85" s="48">
        <f t="shared" si="2"/>
        <v>62673.170199999993</v>
      </c>
      <c r="F85" s="55">
        <f>'Vos-laskelma'!K85+E85</f>
        <v>10287868.785172319</v>
      </c>
      <c r="G85" s="67"/>
      <c r="H85" s="67"/>
      <c r="I85" s="77">
        <v>232</v>
      </c>
      <c r="J85" s="39" t="s">
        <v>83</v>
      </c>
      <c r="K85" s="48">
        <v>162243.88039999999</v>
      </c>
      <c r="L85" s="48">
        <v>311613.52040000004</v>
      </c>
      <c r="M85" s="68">
        <f t="shared" si="3"/>
        <v>-149369.64000000004</v>
      </c>
      <c r="N85" s="55">
        <f>'Vos-laskelma'!AD85+M85</f>
        <v>44662362.77802927</v>
      </c>
    </row>
    <row r="86" spans="1:14" ht="13.8" x14ac:dyDescent="0.25">
      <c r="A86" s="29">
        <v>233</v>
      </c>
      <c r="B86" s="39" t="s">
        <v>84</v>
      </c>
      <c r="C86" s="48">
        <v>301218.73239999998</v>
      </c>
      <c r="D86" s="48">
        <v>252034.08039999998</v>
      </c>
      <c r="E86" s="48">
        <f t="shared" si="2"/>
        <v>49184.652000000002</v>
      </c>
      <c r="F86" s="55">
        <f>'Vos-laskelma'!K86+E86</f>
        <v>16211852.268233314</v>
      </c>
      <c r="G86" s="67"/>
      <c r="H86" s="67"/>
      <c r="I86" s="77">
        <v>233</v>
      </c>
      <c r="J86" s="39" t="s">
        <v>84</v>
      </c>
      <c r="K86" s="48">
        <v>369867.68</v>
      </c>
      <c r="L86" s="48">
        <v>226330.56879999995</v>
      </c>
      <c r="M86" s="68">
        <f t="shared" si="3"/>
        <v>143537.11120000004</v>
      </c>
      <c r="N86" s="55">
        <f>'Vos-laskelma'!AD86+M86</f>
        <v>56388779.184925057</v>
      </c>
    </row>
    <row r="87" spans="1:14" ht="13.8" x14ac:dyDescent="0.25">
      <c r="A87" s="29">
        <v>235</v>
      </c>
      <c r="B87" s="39" t="s">
        <v>85</v>
      </c>
      <c r="C87" s="48">
        <v>3863454.4146000012</v>
      </c>
      <c r="D87" s="48">
        <v>1585848.810884</v>
      </c>
      <c r="E87" s="48">
        <f t="shared" si="2"/>
        <v>2277605.6037160009</v>
      </c>
      <c r="F87" s="55">
        <f>'Vos-laskelma'!K87+E87</f>
        <v>21430676.733815182</v>
      </c>
      <c r="G87" s="67"/>
      <c r="H87" s="67"/>
      <c r="I87" s="77">
        <v>235</v>
      </c>
      <c r="J87" s="39" t="s">
        <v>85</v>
      </c>
      <c r="K87" s="48">
        <v>3764257.1848000004</v>
      </c>
      <c r="L87" s="48">
        <v>1255820.2693120004</v>
      </c>
      <c r="M87" s="68">
        <f t="shared" si="3"/>
        <v>2508436.915488</v>
      </c>
      <c r="N87" s="55">
        <f>'Vos-laskelma'!AD87+M87</f>
        <v>6418035.4433567896</v>
      </c>
    </row>
    <row r="88" spans="1:14" ht="13.8" x14ac:dyDescent="0.25">
      <c r="A88" s="29">
        <v>236</v>
      </c>
      <c r="B88" s="39" t="s">
        <v>86</v>
      </c>
      <c r="C88" s="48">
        <v>298237.84440000006</v>
      </c>
      <c r="D88" s="48">
        <v>100783.82328</v>
      </c>
      <c r="E88" s="48">
        <f t="shared" si="2"/>
        <v>197454.02112000005</v>
      </c>
      <c r="F88" s="55">
        <f>'Vos-laskelma'!K88+E88</f>
        <v>5498823.5801883023</v>
      </c>
      <c r="G88" s="67"/>
      <c r="H88" s="67"/>
      <c r="I88" s="77">
        <v>236</v>
      </c>
      <c r="J88" s="39" t="s">
        <v>86</v>
      </c>
      <c r="K88" s="48">
        <v>240556.24880000003</v>
      </c>
      <c r="L88" s="48">
        <v>99579.760000000009</v>
      </c>
      <c r="M88" s="68">
        <f t="shared" si="3"/>
        <v>140976.48880000002</v>
      </c>
      <c r="N88" s="55">
        <f>'Vos-laskelma'!AD88+M88</f>
        <v>14191373.773353381</v>
      </c>
    </row>
    <row r="89" spans="1:14" ht="13.8" x14ac:dyDescent="0.25">
      <c r="A89" s="29">
        <v>239</v>
      </c>
      <c r="B89" s="39" t="s">
        <v>87</v>
      </c>
      <c r="C89" s="48">
        <v>77577.610199999996</v>
      </c>
      <c r="D89" s="48">
        <v>19375.772000000001</v>
      </c>
      <c r="E89" s="48">
        <f t="shared" si="2"/>
        <v>58201.838199999998</v>
      </c>
      <c r="F89" s="55">
        <f>'Vos-laskelma'!K89+E89</f>
        <v>517436.69709145662</v>
      </c>
      <c r="G89" s="67"/>
      <c r="H89" s="67"/>
      <c r="I89" s="77">
        <v>239</v>
      </c>
      <c r="J89" s="39" t="s">
        <v>87</v>
      </c>
      <c r="K89" s="48">
        <v>66931.824400000012</v>
      </c>
      <c r="L89" s="48">
        <v>29191.095360000003</v>
      </c>
      <c r="M89" s="68">
        <f t="shared" si="3"/>
        <v>37740.729040000006</v>
      </c>
      <c r="N89" s="55">
        <f>'Vos-laskelma'!AD89+M89</f>
        <v>8558954.2631631512</v>
      </c>
    </row>
    <row r="90" spans="1:14" ht="13.8" x14ac:dyDescent="0.25">
      <c r="A90" s="29">
        <v>240</v>
      </c>
      <c r="B90" s="39" t="s">
        <v>88</v>
      </c>
      <c r="C90" s="48">
        <v>128327.22839999999</v>
      </c>
      <c r="D90" s="48">
        <v>426878.06604000006</v>
      </c>
      <c r="E90" s="78">
        <f t="shared" si="2"/>
        <v>-298550.83764000004</v>
      </c>
      <c r="F90" s="55">
        <f>'Vos-laskelma'!K90+E90</f>
        <v>-1789299.1143693812</v>
      </c>
      <c r="G90" s="67"/>
      <c r="H90" s="67"/>
      <c r="I90" s="77">
        <v>240</v>
      </c>
      <c r="J90" s="39" t="s">
        <v>88</v>
      </c>
      <c r="K90" s="48">
        <v>96805.752399999998</v>
      </c>
      <c r="L90" s="48">
        <v>317488.72624000005</v>
      </c>
      <c r="M90" s="68">
        <f t="shared" si="3"/>
        <v>-220682.97384000005</v>
      </c>
      <c r="N90" s="55">
        <f>'Vos-laskelma'!AD90+M90</f>
        <v>55133040.072312795</v>
      </c>
    </row>
    <row r="91" spans="1:14" ht="13.8" x14ac:dyDescent="0.25">
      <c r="A91" s="29">
        <v>241</v>
      </c>
      <c r="B91" s="39" t="s">
        <v>89</v>
      </c>
      <c r="C91" s="48">
        <v>326556.28040000005</v>
      </c>
      <c r="D91" s="48">
        <v>235490.152</v>
      </c>
      <c r="E91" s="48">
        <f t="shared" si="2"/>
        <v>91066.128400000045</v>
      </c>
      <c r="F91" s="55">
        <f>'Vos-laskelma'!K91+E91</f>
        <v>2907335.592574764</v>
      </c>
      <c r="G91" s="67"/>
      <c r="H91" s="67"/>
      <c r="I91" s="77">
        <v>241</v>
      </c>
      <c r="J91" s="39" t="s">
        <v>89</v>
      </c>
      <c r="K91" s="48">
        <v>241836.55999999997</v>
      </c>
      <c r="L91" s="48">
        <v>305994.37680000003</v>
      </c>
      <c r="M91" s="68">
        <f t="shared" si="3"/>
        <v>-64157.816800000059</v>
      </c>
      <c r="N91" s="55">
        <f>'Vos-laskelma'!AD91+M91</f>
        <v>15904666.65350382</v>
      </c>
    </row>
    <row r="92" spans="1:14" ht="13.8" x14ac:dyDescent="0.25">
      <c r="A92" s="29">
        <v>244</v>
      </c>
      <c r="B92" s="39" t="s">
        <v>90</v>
      </c>
      <c r="C92" s="48">
        <v>480072.01239999995</v>
      </c>
      <c r="D92" s="48">
        <v>685738.37995999993</v>
      </c>
      <c r="E92" s="78">
        <f t="shared" si="2"/>
        <v>-205666.36755999998</v>
      </c>
      <c r="F92" s="55">
        <f>'Vos-laskelma'!K92+E92</f>
        <v>21830981.666268207</v>
      </c>
      <c r="G92" s="67"/>
      <c r="H92" s="67"/>
      <c r="I92" s="77">
        <v>244</v>
      </c>
      <c r="J92" s="39" t="s">
        <v>90</v>
      </c>
      <c r="K92" s="48">
        <v>453941.44880000007</v>
      </c>
      <c r="L92" s="48">
        <v>553949.40176799998</v>
      </c>
      <c r="M92" s="68">
        <f t="shared" si="3"/>
        <v>-100007.95296799991</v>
      </c>
      <c r="N92" s="55">
        <f>'Vos-laskelma'!AD92+M92</f>
        <v>33150962.050107043</v>
      </c>
    </row>
    <row r="93" spans="1:14" ht="13.8" x14ac:dyDescent="0.25">
      <c r="A93" s="29">
        <v>245</v>
      </c>
      <c r="B93" s="39" t="s">
        <v>91</v>
      </c>
      <c r="C93" s="48">
        <v>656093.44880000013</v>
      </c>
      <c r="D93" s="48">
        <v>1920973.6538399993</v>
      </c>
      <c r="E93" s="78">
        <f t="shared" si="2"/>
        <v>-1264880.2050399992</v>
      </c>
      <c r="F93" s="55">
        <f>'Vos-laskelma'!K93+E93</f>
        <v>14660559.640363857</v>
      </c>
      <c r="G93" s="67"/>
      <c r="H93" s="67"/>
      <c r="I93" s="77">
        <v>245</v>
      </c>
      <c r="J93" s="39" t="s">
        <v>91</v>
      </c>
      <c r="K93" s="48">
        <v>404151.56880000007</v>
      </c>
      <c r="L93" s="48">
        <v>1724778.3459199998</v>
      </c>
      <c r="M93" s="68">
        <f t="shared" si="3"/>
        <v>-1320626.7771199998</v>
      </c>
      <c r="N93" s="55">
        <f>'Vos-laskelma'!AD93+M93</f>
        <v>39112673.895346291</v>
      </c>
    </row>
    <row r="94" spans="1:14" ht="13.8" x14ac:dyDescent="0.25">
      <c r="A94" s="29">
        <v>249</v>
      </c>
      <c r="B94" s="39" t="s">
        <v>92</v>
      </c>
      <c r="C94" s="48">
        <v>205681.272</v>
      </c>
      <c r="D94" s="48">
        <v>170134.1826</v>
      </c>
      <c r="E94" s="48">
        <f t="shared" si="2"/>
        <v>35547.089399999997</v>
      </c>
      <c r="F94" s="55">
        <f>'Vos-laskelma'!K94+E94</f>
        <v>7013378.779640873</v>
      </c>
      <c r="G94" s="67"/>
      <c r="H94" s="67"/>
      <c r="I94" s="77">
        <v>249</v>
      </c>
      <c r="J94" s="39" t="s">
        <v>92</v>
      </c>
      <c r="K94" s="48">
        <v>162172.75200000001</v>
      </c>
      <c r="L94" s="48">
        <v>110960.30400000002</v>
      </c>
      <c r="M94" s="68">
        <f t="shared" si="3"/>
        <v>51212.447999999989</v>
      </c>
      <c r="N94" s="55">
        <f>'Vos-laskelma'!AD94+M94</f>
        <v>30855883.243028685</v>
      </c>
    </row>
    <row r="95" spans="1:14" ht="13.8" x14ac:dyDescent="0.25">
      <c r="A95" s="29">
        <v>250</v>
      </c>
      <c r="B95" s="39" t="s">
        <v>93</v>
      </c>
      <c r="C95" s="48">
        <v>50675.096000000005</v>
      </c>
      <c r="D95" s="48">
        <v>35770.656000000003</v>
      </c>
      <c r="E95" s="48">
        <f t="shared" si="2"/>
        <v>14904.440000000002</v>
      </c>
      <c r="F95" s="55">
        <f>'Vos-laskelma'!K95+E95</f>
        <v>1306389.1493908009</v>
      </c>
      <c r="G95" s="67"/>
      <c r="H95" s="67"/>
      <c r="I95" s="77">
        <v>250</v>
      </c>
      <c r="J95" s="39" t="s">
        <v>93</v>
      </c>
      <c r="K95" s="48">
        <v>39831.904000000002</v>
      </c>
      <c r="L95" s="48">
        <v>29873.928000000004</v>
      </c>
      <c r="M95" s="68">
        <f t="shared" si="3"/>
        <v>9957.9759999999987</v>
      </c>
      <c r="N95" s="55">
        <f>'Vos-laskelma'!AD95+M95</f>
        <v>7208257.5245340392</v>
      </c>
    </row>
    <row r="96" spans="1:14" ht="13.8" x14ac:dyDescent="0.25">
      <c r="A96" s="29">
        <v>256</v>
      </c>
      <c r="B96" s="39" t="s">
        <v>94</v>
      </c>
      <c r="C96" s="48">
        <v>99934.270199999999</v>
      </c>
      <c r="D96" s="48">
        <v>11923.552000000001</v>
      </c>
      <c r="E96" s="48">
        <f t="shared" si="2"/>
        <v>88010.718200000003</v>
      </c>
      <c r="F96" s="55">
        <f>'Vos-laskelma'!K96+E96</f>
        <v>2505297.5221496737</v>
      </c>
      <c r="G96" s="67"/>
      <c r="H96" s="67"/>
      <c r="I96" s="77">
        <v>256</v>
      </c>
      <c r="J96" s="39" t="s">
        <v>94</v>
      </c>
      <c r="K96" s="48">
        <v>65580.3848</v>
      </c>
      <c r="L96" s="48">
        <v>11380.544000000002</v>
      </c>
      <c r="M96" s="68">
        <f t="shared" si="3"/>
        <v>54199.840799999998</v>
      </c>
      <c r="N96" s="55">
        <f>'Vos-laskelma'!AD96+M96</f>
        <v>7828833.4034631606</v>
      </c>
    </row>
    <row r="97" spans="1:14" ht="13.8" x14ac:dyDescent="0.25">
      <c r="A97" s="29">
        <v>257</v>
      </c>
      <c r="B97" s="39" t="s">
        <v>95</v>
      </c>
      <c r="C97" s="48">
        <v>1106058.4924000001</v>
      </c>
      <c r="D97" s="48">
        <v>1753480.5380079998</v>
      </c>
      <c r="E97" s="78">
        <f t="shared" si="2"/>
        <v>-647422.04560799967</v>
      </c>
      <c r="F97" s="55">
        <f>'Vos-laskelma'!K97+E97</f>
        <v>35787970.097525842</v>
      </c>
      <c r="G97" s="67"/>
      <c r="H97" s="67"/>
      <c r="I97" s="77">
        <v>257</v>
      </c>
      <c r="J97" s="39" t="s">
        <v>95</v>
      </c>
      <c r="K97" s="48">
        <v>648762.13640000019</v>
      </c>
      <c r="L97" s="48">
        <v>1452248.4587520007</v>
      </c>
      <c r="M97" s="68">
        <f t="shared" si="3"/>
        <v>-803486.32235200051</v>
      </c>
      <c r="N97" s="55">
        <f>'Vos-laskelma'!AD97+M97</f>
        <v>33893215.849920183</v>
      </c>
    </row>
    <row r="98" spans="1:14" ht="13.8" x14ac:dyDescent="0.25">
      <c r="A98" s="29">
        <v>260</v>
      </c>
      <c r="B98" s="39" t="s">
        <v>96</v>
      </c>
      <c r="C98" s="48">
        <v>140176.25820000001</v>
      </c>
      <c r="D98" s="48">
        <v>133499.06908000002</v>
      </c>
      <c r="E98" s="48">
        <f t="shared" si="2"/>
        <v>6677.1891199999955</v>
      </c>
      <c r="F98" s="55">
        <f>'Vos-laskelma'!K98+E98</f>
        <v>14181721.21531</v>
      </c>
      <c r="G98" s="67"/>
      <c r="H98" s="67"/>
      <c r="I98" s="77">
        <v>260</v>
      </c>
      <c r="J98" s="39" t="s">
        <v>96</v>
      </c>
      <c r="K98" s="48">
        <v>176469.56040000002</v>
      </c>
      <c r="L98" s="48">
        <v>82580.072400000005</v>
      </c>
      <c r="M98" s="68">
        <f t="shared" si="3"/>
        <v>93889.488000000012</v>
      </c>
      <c r="N98" s="55">
        <f>'Vos-laskelma'!AD98+M98</f>
        <v>43731728.634634934</v>
      </c>
    </row>
    <row r="99" spans="1:14" ht="13.8" x14ac:dyDescent="0.25">
      <c r="A99" s="29">
        <v>261</v>
      </c>
      <c r="B99" s="39" t="s">
        <v>97</v>
      </c>
      <c r="C99" s="48">
        <v>205755.7942</v>
      </c>
      <c r="D99" s="48">
        <v>162681.96260000003</v>
      </c>
      <c r="E99" s="48">
        <f t="shared" si="2"/>
        <v>43073.831599999976</v>
      </c>
      <c r="F99" s="55">
        <f>'Vos-laskelma'!K99+E99</f>
        <v>10655453.676938433</v>
      </c>
      <c r="G99" s="67"/>
      <c r="H99" s="67"/>
      <c r="I99" s="77">
        <v>261</v>
      </c>
      <c r="J99" s="39" t="s">
        <v>97</v>
      </c>
      <c r="K99" s="48">
        <v>130876.25600000001</v>
      </c>
      <c r="L99" s="48">
        <v>102496.02440000001</v>
      </c>
      <c r="M99" s="68">
        <f t="shared" si="3"/>
        <v>28380.231599999999</v>
      </c>
      <c r="N99" s="55">
        <f>'Vos-laskelma'!AD99+M99</f>
        <v>25475090.830908209</v>
      </c>
    </row>
    <row r="100" spans="1:14" ht="13.8" x14ac:dyDescent="0.25">
      <c r="A100" s="29">
        <v>263</v>
      </c>
      <c r="B100" s="39" t="s">
        <v>98</v>
      </c>
      <c r="C100" s="48">
        <v>314483.68400000001</v>
      </c>
      <c r="D100" s="48">
        <v>155289.36035999999</v>
      </c>
      <c r="E100" s="48">
        <f t="shared" si="2"/>
        <v>159194.32364000002</v>
      </c>
      <c r="F100" s="55">
        <f>'Vos-laskelma'!K100+E100</f>
        <v>9528615.295718655</v>
      </c>
      <c r="G100" s="67"/>
      <c r="H100" s="67"/>
      <c r="I100" s="77">
        <v>263</v>
      </c>
      <c r="J100" s="39" t="s">
        <v>98</v>
      </c>
      <c r="K100" s="48">
        <v>324487.76079999999</v>
      </c>
      <c r="L100" s="48">
        <v>107503.46376000001</v>
      </c>
      <c r="M100" s="68">
        <f t="shared" si="3"/>
        <v>216984.29703999998</v>
      </c>
      <c r="N100" s="55">
        <f>'Vos-laskelma'!AD100+M100</f>
        <v>34299259.729839683</v>
      </c>
    </row>
    <row r="101" spans="1:14" ht="13.8" x14ac:dyDescent="0.25">
      <c r="A101" s="29">
        <v>265</v>
      </c>
      <c r="B101" s="39" t="s">
        <v>99</v>
      </c>
      <c r="C101" s="48">
        <v>11923.552000000001</v>
      </c>
      <c r="D101" s="48">
        <v>49184.652000000002</v>
      </c>
      <c r="E101" s="78">
        <f t="shared" si="2"/>
        <v>-37261.1</v>
      </c>
      <c r="F101" s="55">
        <f>'Vos-laskelma'!K101+E101</f>
        <v>1407324.434839549</v>
      </c>
      <c r="G101" s="67"/>
      <c r="H101" s="67"/>
      <c r="I101" s="77">
        <v>265</v>
      </c>
      <c r="J101" s="39" t="s">
        <v>99</v>
      </c>
      <c r="K101" s="48">
        <v>36986.768000000004</v>
      </c>
      <c r="L101" s="48">
        <v>39903.032399999996</v>
      </c>
      <c r="M101" s="68">
        <f t="shared" si="3"/>
        <v>-2916.2643999999927</v>
      </c>
      <c r="N101" s="55">
        <f>'Vos-laskelma'!AD101+M101</f>
        <v>5390570.9637655187</v>
      </c>
    </row>
    <row r="102" spans="1:14" ht="13.8" x14ac:dyDescent="0.25">
      <c r="A102" s="29">
        <v>271</v>
      </c>
      <c r="B102" s="39" t="s">
        <v>100</v>
      </c>
      <c r="C102" s="48">
        <v>326481.75820000004</v>
      </c>
      <c r="D102" s="48">
        <v>213531.44054800004</v>
      </c>
      <c r="E102" s="48">
        <f t="shared" si="2"/>
        <v>112950.317652</v>
      </c>
      <c r="F102" s="55">
        <f>'Vos-laskelma'!K102+E102</f>
        <v>4609906.8789258692</v>
      </c>
      <c r="G102" s="67"/>
      <c r="H102" s="67"/>
      <c r="I102" s="77">
        <v>271</v>
      </c>
      <c r="J102" s="39" t="s">
        <v>100</v>
      </c>
      <c r="K102" s="48">
        <v>359980.83240000001</v>
      </c>
      <c r="L102" s="48">
        <v>170765.06271999999</v>
      </c>
      <c r="M102" s="68">
        <f t="shared" si="3"/>
        <v>189215.76968000003</v>
      </c>
      <c r="N102" s="55">
        <f>'Vos-laskelma'!AD102+M102</f>
        <v>20858531.303833567</v>
      </c>
    </row>
    <row r="103" spans="1:14" ht="13.8" x14ac:dyDescent="0.25">
      <c r="A103" s="29">
        <v>272</v>
      </c>
      <c r="B103" s="39" t="s">
        <v>101</v>
      </c>
      <c r="C103" s="48">
        <v>727783.80520000006</v>
      </c>
      <c r="D103" s="48">
        <v>753747.33968000009</v>
      </c>
      <c r="E103" s="78">
        <f t="shared" si="2"/>
        <v>-25963.534480000031</v>
      </c>
      <c r="F103" s="55">
        <f>'Vos-laskelma'!K103+E103</f>
        <v>33178557.015937503</v>
      </c>
      <c r="G103" s="67"/>
      <c r="H103" s="67"/>
      <c r="I103" s="77">
        <v>272</v>
      </c>
      <c r="J103" s="39" t="s">
        <v>101</v>
      </c>
      <c r="K103" s="48">
        <v>489647.90560000006</v>
      </c>
      <c r="L103" s="48">
        <v>667312.42312000017</v>
      </c>
      <c r="M103" s="68">
        <f t="shared" si="3"/>
        <v>-177664.51752000011</v>
      </c>
      <c r="N103" s="55">
        <f>'Vos-laskelma'!AD103+M103</f>
        <v>108193169.48274402</v>
      </c>
    </row>
    <row r="104" spans="1:14" ht="13.8" x14ac:dyDescent="0.25">
      <c r="A104" s="29">
        <v>273</v>
      </c>
      <c r="B104" s="39" t="s">
        <v>102</v>
      </c>
      <c r="C104" s="48">
        <v>159775.5968</v>
      </c>
      <c r="D104" s="48">
        <v>50302.485000000001</v>
      </c>
      <c r="E104" s="48">
        <f t="shared" si="2"/>
        <v>109473.1118</v>
      </c>
      <c r="F104" s="55">
        <f>'Vos-laskelma'!K104+E104</f>
        <v>6327117.254101811</v>
      </c>
      <c r="G104" s="67"/>
      <c r="H104" s="67"/>
      <c r="I104" s="77">
        <v>273</v>
      </c>
      <c r="J104" s="39" t="s">
        <v>102</v>
      </c>
      <c r="K104" s="48">
        <v>158118.43320000003</v>
      </c>
      <c r="L104" s="48">
        <v>34141.632000000005</v>
      </c>
      <c r="M104" s="68">
        <f t="shared" si="3"/>
        <v>123976.80120000002</v>
      </c>
      <c r="N104" s="55">
        <f>'Vos-laskelma'!AD104+M104</f>
        <v>17439943.904487677</v>
      </c>
    </row>
    <row r="105" spans="1:14" ht="13.8" x14ac:dyDescent="0.25">
      <c r="A105" s="29">
        <v>275</v>
      </c>
      <c r="B105" s="39" t="s">
        <v>103</v>
      </c>
      <c r="C105" s="48">
        <v>119310.0422</v>
      </c>
      <c r="D105" s="48">
        <v>46978.794880000009</v>
      </c>
      <c r="E105" s="48">
        <f t="shared" si="2"/>
        <v>72331.247319999995</v>
      </c>
      <c r="F105" s="55">
        <f>'Vos-laskelma'!K105+E105</f>
        <v>3245915.7179472633</v>
      </c>
      <c r="G105" s="67"/>
      <c r="H105" s="67"/>
      <c r="I105" s="77">
        <v>275</v>
      </c>
      <c r="J105" s="39" t="s">
        <v>103</v>
      </c>
      <c r="K105" s="48">
        <v>72622.096399999995</v>
      </c>
      <c r="L105" s="48">
        <v>47940.541600000004</v>
      </c>
      <c r="M105" s="68">
        <f t="shared" si="3"/>
        <v>24681.554799999991</v>
      </c>
      <c r="N105" s="55">
        <f>'Vos-laskelma'!AD105+M105</f>
        <v>10316683.251487184</v>
      </c>
    </row>
    <row r="106" spans="1:14" ht="13.8" x14ac:dyDescent="0.25">
      <c r="A106" s="29">
        <v>276</v>
      </c>
      <c r="B106" s="39" t="s">
        <v>104</v>
      </c>
      <c r="C106" s="48">
        <v>415982.92040000006</v>
      </c>
      <c r="D106" s="48">
        <v>551266.05094800005</v>
      </c>
      <c r="E106" s="78">
        <f t="shared" si="2"/>
        <v>-135283.13054799999</v>
      </c>
      <c r="F106" s="55">
        <f>'Vos-laskelma'!K106+E106</f>
        <v>19486878.647771861</v>
      </c>
      <c r="G106" s="67"/>
      <c r="H106" s="67"/>
      <c r="I106" s="77">
        <v>276</v>
      </c>
      <c r="J106" s="39" t="s">
        <v>104</v>
      </c>
      <c r="K106" s="48">
        <v>424209.77760000003</v>
      </c>
      <c r="L106" s="48">
        <v>451380.82639999996</v>
      </c>
      <c r="M106" s="68">
        <f t="shared" si="3"/>
        <v>-27171.048799999931</v>
      </c>
      <c r="N106" s="55">
        <f>'Vos-laskelma'!AD106+M106</f>
        <v>27629551.856554307</v>
      </c>
    </row>
    <row r="107" spans="1:14" ht="13.8" x14ac:dyDescent="0.25">
      <c r="A107" s="29">
        <v>280</v>
      </c>
      <c r="B107" s="39" t="s">
        <v>105</v>
      </c>
      <c r="C107" s="48">
        <v>0</v>
      </c>
      <c r="D107" s="48">
        <v>639400.47600000002</v>
      </c>
      <c r="E107" s="78">
        <f t="shared" si="2"/>
        <v>-639400.47600000002</v>
      </c>
      <c r="F107" s="55">
        <f>'Vos-laskelma'!K107+E107</f>
        <v>1812249.4088622828</v>
      </c>
      <c r="G107" s="67"/>
      <c r="H107" s="67"/>
      <c r="I107" s="77">
        <v>280</v>
      </c>
      <c r="J107" s="39" t="s">
        <v>105</v>
      </c>
      <c r="K107" s="48">
        <v>0</v>
      </c>
      <c r="L107" s="48">
        <v>569027.20000000007</v>
      </c>
      <c r="M107" s="68">
        <f t="shared" si="3"/>
        <v>-569027.20000000007</v>
      </c>
      <c r="N107" s="55">
        <f>'Vos-laskelma'!AD107+M107</f>
        <v>6858518.6824667733</v>
      </c>
    </row>
    <row r="108" spans="1:14" ht="13.8" x14ac:dyDescent="0.25">
      <c r="A108" s="29">
        <v>284</v>
      </c>
      <c r="B108" s="39" t="s">
        <v>106</v>
      </c>
      <c r="C108" s="48">
        <v>1211730.9720000001</v>
      </c>
      <c r="D108" s="48">
        <v>29808.880000000001</v>
      </c>
      <c r="E108" s="48">
        <f t="shared" si="2"/>
        <v>1181922.0920000002</v>
      </c>
      <c r="F108" s="55">
        <f>'Vos-laskelma'!K108+E108</f>
        <v>5662414.7271841783</v>
      </c>
      <c r="G108" s="67"/>
      <c r="H108" s="67"/>
      <c r="I108" s="77">
        <v>284</v>
      </c>
      <c r="J108" s="39" t="s">
        <v>106</v>
      </c>
      <c r="K108" s="48">
        <v>1044164.912</v>
      </c>
      <c r="L108" s="48">
        <v>53687.716320000007</v>
      </c>
      <c r="M108" s="68">
        <f t="shared" si="3"/>
        <v>990477.19568</v>
      </c>
      <c r="N108" s="55">
        <f>'Vos-laskelma'!AD108+M108</f>
        <v>10316250.74578836</v>
      </c>
    </row>
    <row r="109" spans="1:14" ht="13.8" x14ac:dyDescent="0.25">
      <c r="A109" s="29">
        <v>285</v>
      </c>
      <c r="B109" s="39" t="s">
        <v>107</v>
      </c>
      <c r="C109" s="48">
        <v>616298.59400000004</v>
      </c>
      <c r="D109" s="48">
        <v>1318934.1375880002</v>
      </c>
      <c r="E109" s="78">
        <f t="shared" si="2"/>
        <v>-702635.54358800012</v>
      </c>
      <c r="F109" s="55">
        <f>'Vos-laskelma'!K109+E109</f>
        <v>23747174.364298832</v>
      </c>
      <c r="G109" s="67"/>
      <c r="H109" s="67"/>
      <c r="I109" s="77">
        <v>285</v>
      </c>
      <c r="J109" s="39" t="s">
        <v>107</v>
      </c>
      <c r="K109" s="48">
        <v>416883.55240000004</v>
      </c>
      <c r="L109" s="48">
        <v>1145081.8859200003</v>
      </c>
      <c r="M109" s="68">
        <f t="shared" si="3"/>
        <v>-728198.33352000022</v>
      </c>
      <c r="N109" s="55">
        <f>'Vos-laskelma'!AD109+M109</f>
        <v>130425265.64537661</v>
      </c>
    </row>
    <row r="110" spans="1:14" ht="13.8" x14ac:dyDescent="0.25">
      <c r="A110" s="29">
        <v>286</v>
      </c>
      <c r="B110" s="39" t="s">
        <v>108</v>
      </c>
      <c r="C110" s="48">
        <v>1270603.51</v>
      </c>
      <c r="D110" s="48">
        <v>1429395.4137599997</v>
      </c>
      <c r="E110" s="78">
        <f t="shared" si="2"/>
        <v>-158791.90375999967</v>
      </c>
      <c r="F110" s="55">
        <f>'Vos-laskelma'!K110+E110</f>
        <v>17571037.402221017</v>
      </c>
      <c r="G110" s="67"/>
      <c r="H110" s="67"/>
      <c r="I110" s="77">
        <v>286</v>
      </c>
      <c r="J110" s="39" t="s">
        <v>108</v>
      </c>
      <c r="K110" s="48">
        <v>1188413.3072000002</v>
      </c>
      <c r="L110" s="48">
        <v>1222256.1999200003</v>
      </c>
      <c r="M110" s="68">
        <f t="shared" si="3"/>
        <v>-33842.89272000012</v>
      </c>
      <c r="N110" s="55">
        <f>'Vos-laskelma'!AD110+M110</f>
        <v>176309711.85415778</v>
      </c>
    </row>
    <row r="111" spans="1:14" ht="13.8" x14ac:dyDescent="0.25">
      <c r="A111" s="29">
        <v>287</v>
      </c>
      <c r="B111" s="39" t="s">
        <v>109</v>
      </c>
      <c r="C111" s="48">
        <v>824588.14300000004</v>
      </c>
      <c r="D111" s="48">
        <v>99859.748000000007</v>
      </c>
      <c r="E111" s="48">
        <f t="shared" si="2"/>
        <v>724728.39500000002</v>
      </c>
      <c r="F111" s="55">
        <f>'Vos-laskelma'!K111+E111</f>
        <v>7346263.8332065754</v>
      </c>
      <c r="G111" s="67"/>
      <c r="H111" s="67"/>
      <c r="I111" s="77">
        <v>287</v>
      </c>
      <c r="J111" s="39" t="s">
        <v>109</v>
      </c>
      <c r="K111" s="48">
        <v>819399.16800000006</v>
      </c>
      <c r="L111" s="48">
        <v>88270.344400000002</v>
      </c>
      <c r="M111" s="68">
        <f t="shared" si="3"/>
        <v>731128.8236</v>
      </c>
      <c r="N111" s="55">
        <f>'Vos-laskelma'!AD111+M111</f>
        <v>24200872.737338036</v>
      </c>
    </row>
    <row r="112" spans="1:14" ht="13.8" x14ac:dyDescent="0.25">
      <c r="A112" s="29">
        <v>288</v>
      </c>
      <c r="B112" s="39" t="s">
        <v>110</v>
      </c>
      <c r="C112" s="48">
        <v>46203.764000000003</v>
      </c>
      <c r="D112" s="48">
        <v>682921.44079999998</v>
      </c>
      <c r="E112" s="78">
        <f t="shared" si="2"/>
        <v>-636717.67680000002</v>
      </c>
      <c r="F112" s="55">
        <f>'Vos-laskelma'!K112+E112</f>
        <v>5084728.7542425562</v>
      </c>
      <c r="G112" s="67"/>
      <c r="H112" s="67"/>
      <c r="I112" s="77">
        <v>288</v>
      </c>
      <c r="J112" s="39" t="s">
        <v>110</v>
      </c>
      <c r="K112" s="48">
        <v>58325.288000000008</v>
      </c>
      <c r="L112" s="48">
        <v>516534.4408000001</v>
      </c>
      <c r="M112" s="68">
        <f t="shared" si="3"/>
        <v>-458209.1528000001</v>
      </c>
      <c r="N112" s="55">
        <f>'Vos-laskelma'!AD112+M112</f>
        <v>18904697.182364427</v>
      </c>
    </row>
    <row r="113" spans="1:14" ht="13.8" x14ac:dyDescent="0.25">
      <c r="A113" s="29">
        <v>290</v>
      </c>
      <c r="B113" s="39" t="s">
        <v>111</v>
      </c>
      <c r="C113" s="48">
        <v>22356.66</v>
      </c>
      <c r="D113" s="48">
        <v>93897.971999999994</v>
      </c>
      <c r="E113" s="78">
        <f t="shared" si="2"/>
        <v>-71541.311999999991</v>
      </c>
      <c r="F113" s="55">
        <f>'Vos-laskelma'!K113+E113</f>
        <v>6185863.0713497782</v>
      </c>
      <c r="G113" s="67"/>
      <c r="H113" s="67"/>
      <c r="I113" s="77">
        <v>290</v>
      </c>
      <c r="J113" s="39" t="s">
        <v>111</v>
      </c>
      <c r="K113" s="48">
        <v>7112.84</v>
      </c>
      <c r="L113" s="48">
        <v>81086.376000000004</v>
      </c>
      <c r="M113" s="68">
        <f t="shared" si="3"/>
        <v>-73973.536000000007</v>
      </c>
      <c r="N113" s="55">
        <f>'Vos-laskelma'!AD113+M113</f>
        <v>35933720.30679857</v>
      </c>
    </row>
    <row r="114" spans="1:14" ht="13.8" x14ac:dyDescent="0.25">
      <c r="A114" s="29">
        <v>291</v>
      </c>
      <c r="B114" s="39" t="s">
        <v>112</v>
      </c>
      <c r="C114" s="48">
        <v>7452.22</v>
      </c>
      <c r="D114" s="48">
        <v>19375.772000000001</v>
      </c>
      <c r="E114" s="78">
        <f t="shared" si="2"/>
        <v>-11923.552</v>
      </c>
      <c r="F114" s="55">
        <f>'Vos-laskelma'!K114+E114</f>
        <v>2101224.4593333835</v>
      </c>
      <c r="G114" s="67"/>
      <c r="H114" s="67"/>
      <c r="I114" s="77">
        <v>291</v>
      </c>
      <c r="J114" s="39" t="s">
        <v>112</v>
      </c>
      <c r="K114" s="48">
        <v>18493.384000000002</v>
      </c>
      <c r="L114" s="48">
        <v>18493.384000000002</v>
      </c>
      <c r="M114" s="68">
        <f t="shared" si="3"/>
        <v>0</v>
      </c>
      <c r="N114" s="55">
        <f>'Vos-laskelma'!AD114+M114</f>
        <v>9243646.9675358199</v>
      </c>
    </row>
    <row r="115" spans="1:14" ht="13.8" x14ac:dyDescent="0.25">
      <c r="A115" s="29">
        <v>297</v>
      </c>
      <c r="B115" s="39" t="s">
        <v>113</v>
      </c>
      <c r="C115" s="48">
        <v>1410779.7681999998</v>
      </c>
      <c r="D115" s="48">
        <v>4526789.9307960011</v>
      </c>
      <c r="E115" s="78">
        <f t="shared" si="2"/>
        <v>-3116010.1625960013</v>
      </c>
      <c r="F115" s="55">
        <f>'Vos-laskelma'!K115+E115</f>
        <v>31509678.379940897</v>
      </c>
      <c r="G115" s="67"/>
      <c r="H115" s="67"/>
      <c r="I115" s="77">
        <v>297</v>
      </c>
      <c r="J115" s="39" t="s">
        <v>113</v>
      </c>
      <c r="K115" s="48">
        <v>1170062.1800000002</v>
      </c>
      <c r="L115" s="48">
        <v>3963975.7740240013</v>
      </c>
      <c r="M115" s="68">
        <f t="shared" si="3"/>
        <v>-2793913.5940240012</v>
      </c>
      <c r="N115" s="55">
        <f>'Vos-laskelma'!AD115+M115</f>
        <v>239379901.89624676</v>
      </c>
    </row>
    <row r="116" spans="1:14" ht="13.8" x14ac:dyDescent="0.25">
      <c r="A116" s="29">
        <v>300</v>
      </c>
      <c r="B116" s="39" t="s">
        <v>114</v>
      </c>
      <c r="C116" s="48">
        <v>432377.80440000002</v>
      </c>
      <c r="D116" s="48">
        <v>26827.992000000002</v>
      </c>
      <c r="E116" s="48">
        <f t="shared" si="2"/>
        <v>405549.8124</v>
      </c>
      <c r="F116" s="55">
        <f>'Vos-laskelma'!K116+E116</f>
        <v>6665590.9507495044</v>
      </c>
      <c r="G116" s="67"/>
      <c r="H116" s="67"/>
      <c r="I116" s="77">
        <v>300</v>
      </c>
      <c r="J116" s="39" t="s">
        <v>114</v>
      </c>
      <c r="K116" s="48">
        <v>266091.34439999994</v>
      </c>
      <c r="L116" s="48">
        <v>29873.928000000004</v>
      </c>
      <c r="M116" s="68">
        <f t="shared" si="3"/>
        <v>236217.41639999993</v>
      </c>
      <c r="N116" s="55">
        <f>'Vos-laskelma'!AD116+M116</f>
        <v>15926543.810990749</v>
      </c>
    </row>
    <row r="117" spans="1:14" ht="13.8" x14ac:dyDescent="0.25">
      <c r="A117" s="29">
        <v>301</v>
      </c>
      <c r="B117" s="39" t="s">
        <v>115</v>
      </c>
      <c r="C117" s="48">
        <v>621813.23680000007</v>
      </c>
      <c r="D117" s="48">
        <v>289175.94487999997</v>
      </c>
      <c r="E117" s="48">
        <f t="shared" si="2"/>
        <v>332637.29192000011</v>
      </c>
      <c r="F117" s="55">
        <f>'Vos-laskelma'!K117+E117</f>
        <v>15791013.749838399</v>
      </c>
      <c r="G117" s="67"/>
      <c r="H117" s="67"/>
      <c r="I117" s="77">
        <v>301</v>
      </c>
      <c r="J117" s="39" t="s">
        <v>115</v>
      </c>
      <c r="K117" s="48">
        <v>597549.6884000001</v>
      </c>
      <c r="L117" s="48">
        <v>208477.34039999999</v>
      </c>
      <c r="M117" s="68">
        <f t="shared" si="3"/>
        <v>389072.34800000011</v>
      </c>
      <c r="N117" s="55">
        <f>'Vos-laskelma'!AD117+M117</f>
        <v>72257124.612034336</v>
      </c>
    </row>
    <row r="118" spans="1:14" ht="13.8" x14ac:dyDescent="0.25">
      <c r="A118" s="29">
        <v>304</v>
      </c>
      <c r="B118" s="39" t="s">
        <v>116</v>
      </c>
      <c r="C118" s="48">
        <v>7452.22</v>
      </c>
      <c r="D118" s="48">
        <v>213133.49200000003</v>
      </c>
      <c r="E118" s="78">
        <f t="shared" si="2"/>
        <v>-205681.27200000003</v>
      </c>
      <c r="F118" s="55">
        <f>'Vos-laskelma'!K118+E118</f>
        <v>-470175.5814994406</v>
      </c>
      <c r="G118" s="67"/>
      <c r="H118" s="67"/>
      <c r="I118" s="77">
        <v>304</v>
      </c>
      <c r="J118" s="39" t="s">
        <v>116</v>
      </c>
      <c r="K118" s="48">
        <v>0</v>
      </c>
      <c r="L118" s="48">
        <v>204849.79200000002</v>
      </c>
      <c r="M118" s="68">
        <f t="shared" si="3"/>
        <v>-204849.79200000002</v>
      </c>
      <c r="N118" s="55">
        <f>'Vos-laskelma'!AD118+M118</f>
        <v>2128436.3786352137</v>
      </c>
    </row>
    <row r="119" spans="1:14" ht="13.8" x14ac:dyDescent="0.25">
      <c r="A119" s="29">
        <v>305</v>
      </c>
      <c r="B119" s="39" t="s">
        <v>117</v>
      </c>
      <c r="C119" s="48">
        <v>126762.26220000001</v>
      </c>
      <c r="D119" s="48">
        <v>216114.38</v>
      </c>
      <c r="E119" s="78">
        <f t="shared" si="2"/>
        <v>-89352.117799999993</v>
      </c>
      <c r="F119" s="55">
        <f>'Vos-laskelma'!K119+E119</f>
        <v>16903706.654991213</v>
      </c>
      <c r="G119" s="67"/>
      <c r="H119" s="67"/>
      <c r="I119" s="77">
        <v>305</v>
      </c>
      <c r="J119" s="39" t="s">
        <v>117</v>
      </c>
      <c r="K119" s="48">
        <v>96734.624000000011</v>
      </c>
      <c r="L119" s="48">
        <v>125257.1124</v>
      </c>
      <c r="M119" s="68">
        <f t="shared" si="3"/>
        <v>-28522.488399999987</v>
      </c>
      <c r="N119" s="55">
        <f>'Vos-laskelma'!AD119+M119</f>
        <v>54052419.5543558</v>
      </c>
    </row>
    <row r="120" spans="1:14" ht="13.8" x14ac:dyDescent="0.25">
      <c r="A120" s="29">
        <v>309</v>
      </c>
      <c r="B120" s="39" t="s">
        <v>118</v>
      </c>
      <c r="C120" s="48">
        <v>149118.92220000003</v>
      </c>
      <c r="D120" s="48">
        <v>125137.67823999999</v>
      </c>
      <c r="E120" s="48">
        <f t="shared" si="2"/>
        <v>23981.243960000036</v>
      </c>
      <c r="F120" s="55">
        <f>'Vos-laskelma'!K120+E120</f>
        <v>4198349.435035333</v>
      </c>
      <c r="G120" s="67"/>
      <c r="H120" s="67"/>
      <c r="I120" s="77">
        <v>309</v>
      </c>
      <c r="J120" s="39" t="s">
        <v>118</v>
      </c>
      <c r="K120" s="48">
        <v>112525.12880000001</v>
      </c>
      <c r="L120" s="48">
        <v>89991.65168000001</v>
      </c>
      <c r="M120" s="68">
        <f t="shared" si="3"/>
        <v>22533.477119999996</v>
      </c>
      <c r="N120" s="55">
        <f>'Vos-laskelma'!AD120+M120</f>
        <v>24045079.155885451</v>
      </c>
    </row>
    <row r="121" spans="1:14" ht="13.8" x14ac:dyDescent="0.25">
      <c r="A121" s="29">
        <v>312</v>
      </c>
      <c r="B121" s="39" t="s">
        <v>119</v>
      </c>
      <c r="C121" s="48">
        <v>70199.912400000001</v>
      </c>
      <c r="D121" s="48">
        <v>7452.22</v>
      </c>
      <c r="E121" s="48">
        <f t="shared" si="2"/>
        <v>62747.6924</v>
      </c>
      <c r="F121" s="55">
        <f>'Vos-laskelma'!K121+E121</f>
        <v>913398.1088357463</v>
      </c>
      <c r="G121" s="67"/>
      <c r="H121" s="67"/>
      <c r="I121" s="77">
        <v>312</v>
      </c>
      <c r="J121" s="39" t="s">
        <v>119</v>
      </c>
      <c r="K121" s="48">
        <v>123834.54440000001</v>
      </c>
      <c r="L121" s="48">
        <v>0</v>
      </c>
      <c r="M121" s="68">
        <f t="shared" si="3"/>
        <v>123834.54440000001</v>
      </c>
      <c r="N121" s="55">
        <f>'Vos-laskelma'!AD121+M121</f>
        <v>5144029.7560792528</v>
      </c>
    </row>
    <row r="122" spans="1:14" ht="13.8" x14ac:dyDescent="0.25">
      <c r="A122" s="29">
        <v>316</v>
      </c>
      <c r="B122" s="39" t="s">
        <v>120</v>
      </c>
      <c r="C122" s="48">
        <v>149044.40000000002</v>
      </c>
      <c r="D122" s="48">
        <v>391539.63880000007</v>
      </c>
      <c r="E122" s="78">
        <f t="shared" si="2"/>
        <v>-242495.23880000005</v>
      </c>
      <c r="F122" s="55">
        <f>'Vos-laskelma'!K122+E122</f>
        <v>754500.04151529633</v>
      </c>
      <c r="G122" s="67"/>
      <c r="H122" s="67"/>
      <c r="I122" s="77">
        <v>316</v>
      </c>
      <c r="J122" s="39" t="s">
        <v>120</v>
      </c>
      <c r="K122" s="48">
        <v>122411.97640000001</v>
      </c>
      <c r="L122" s="48">
        <v>285011.4988</v>
      </c>
      <c r="M122" s="68">
        <f t="shared" si="3"/>
        <v>-162599.52239999999</v>
      </c>
      <c r="N122" s="55">
        <f>'Vos-laskelma'!AD122+M122</f>
        <v>8977568.3125459552</v>
      </c>
    </row>
    <row r="123" spans="1:14" ht="13.8" x14ac:dyDescent="0.25">
      <c r="A123" s="29">
        <v>317</v>
      </c>
      <c r="B123" s="39" t="s">
        <v>121</v>
      </c>
      <c r="C123" s="48">
        <v>19375.772000000001</v>
      </c>
      <c r="D123" s="48">
        <v>49959.682880000008</v>
      </c>
      <c r="E123" s="78">
        <f t="shared" si="2"/>
        <v>-30583.910880000007</v>
      </c>
      <c r="F123" s="55">
        <f>'Vos-laskelma'!K123+E123</f>
        <v>5368038.073094259</v>
      </c>
      <c r="G123" s="67"/>
      <c r="H123" s="67"/>
      <c r="I123" s="77">
        <v>317</v>
      </c>
      <c r="J123" s="39" t="s">
        <v>121</v>
      </c>
      <c r="K123" s="48">
        <v>29945.056400000001</v>
      </c>
      <c r="L123" s="48">
        <v>39149.071360000002</v>
      </c>
      <c r="M123" s="68">
        <f t="shared" si="3"/>
        <v>-9204.0149600000004</v>
      </c>
      <c r="N123" s="55">
        <f>'Vos-laskelma'!AD123+M123</f>
        <v>12385254.020951835</v>
      </c>
    </row>
    <row r="124" spans="1:14" ht="13.8" x14ac:dyDescent="0.25">
      <c r="A124" s="29">
        <v>320</v>
      </c>
      <c r="B124" s="39" t="s">
        <v>122</v>
      </c>
      <c r="C124" s="48">
        <v>381628.1862</v>
      </c>
      <c r="D124" s="48">
        <v>256430.89019999999</v>
      </c>
      <c r="E124" s="48">
        <f t="shared" si="2"/>
        <v>125197.296</v>
      </c>
      <c r="F124" s="55">
        <f>'Vos-laskelma'!K124+E124</f>
        <v>6749192.4229699438</v>
      </c>
      <c r="G124" s="67"/>
      <c r="H124" s="67"/>
      <c r="I124" s="77">
        <v>320</v>
      </c>
      <c r="J124" s="39" t="s">
        <v>122</v>
      </c>
      <c r="K124" s="48">
        <v>42819.296800000004</v>
      </c>
      <c r="L124" s="48">
        <v>201321.82336000004</v>
      </c>
      <c r="M124" s="68">
        <f t="shared" si="3"/>
        <v>-158502.52656000003</v>
      </c>
      <c r="N124" s="55">
        <f>'Vos-laskelma'!AD124+M124</f>
        <v>30009220.221516129</v>
      </c>
    </row>
    <row r="125" spans="1:14" ht="13.8" x14ac:dyDescent="0.25">
      <c r="A125" s="29">
        <v>322</v>
      </c>
      <c r="B125" s="39" t="s">
        <v>123</v>
      </c>
      <c r="C125" s="48">
        <v>268279.92000000004</v>
      </c>
      <c r="D125" s="48">
        <v>114644.95248000001</v>
      </c>
      <c r="E125" s="48">
        <f t="shared" si="2"/>
        <v>153634.96752000003</v>
      </c>
      <c r="F125" s="55">
        <f>'Vos-laskelma'!K125+E125</f>
        <v>10142324.183985943</v>
      </c>
      <c r="G125" s="67"/>
      <c r="H125" s="67"/>
      <c r="I125" s="77">
        <v>322</v>
      </c>
      <c r="J125" s="39" t="s">
        <v>123</v>
      </c>
      <c r="K125" s="48">
        <v>156482.48000000001</v>
      </c>
      <c r="L125" s="48">
        <v>69705.832000000009</v>
      </c>
      <c r="M125" s="68">
        <f t="shared" si="3"/>
        <v>86776.648000000001</v>
      </c>
      <c r="N125" s="55">
        <f>'Vos-laskelma'!AD125+M125</f>
        <v>24865588.818815447</v>
      </c>
    </row>
    <row r="126" spans="1:14" ht="13.8" x14ac:dyDescent="0.25">
      <c r="A126" s="29">
        <v>398</v>
      </c>
      <c r="B126" s="39" t="s">
        <v>124</v>
      </c>
      <c r="C126" s="48">
        <v>3296116.9060000009</v>
      </c>
      <c r="D126" s="48">
        <v>10896613.727340005</v>
      </c>
      <c r="E126" s="78">
        <f t="shared" si="2"/>
        <v>-7600496.821340004</v>
      </c>
      <c r="F126" s="55">
        <f>'Vos-laskelma'!K126+E126</f>
        <v>83133419.777961731</v>
      </c>
      <c r="G126" s="67"/>
      <c r="H126" s="67"/>
      <c r="I126" s="77">
        <v>398</v>
      </c>
      <c r="J126" s="39" t="s">
        <v>124</v>
      </c>
      <c r="K126" s="48">
        <v>3050270.3056000015</v>
      </c>
      <c r="L126" s="48">
        <v>9833898.196471991</v>
      </c>
      <c r="M126" s="68">
        <f t="shared" si="3"/>
        <v>-6783627.8908719895</v>
      </c>
      <c r="N126" s="55">
        <f>'Vos-laskelma'!AD126+M126</f>
        <v>236911684.06522906</v>
      </c>
    </row>
    <row r="127" spans="1:14" ht="13.8" x14ac:dyDescent="0.25">
      <c r="A127" s="29">
        <v>399</v>
      </c>
      <c r="B127" s="39" t="s">
        <v>125</v>
      </c>
      <c r="C127" s="48">
        <v>104405.60220000001</v>
      </c>
      <c r="D127" s="48">
        <v>163065.006708</v>
      </c>
      <c r="E127" s="78">
        <f t="shared" si="2"/>
        <v>-58659.404507999992</v>
      </c>
      <c r="F127" s="55">
        <f>'Vos-laskelma'!K127+E127</f>
        <v>6931208.6287635937</v>
      </c>
      <c r="G127" s="67"/>
      <c r="H127" s="67"/>
      <c r="I127" s="77">
        <v>399</v>
      </c>
      <c r="J127" s="39" t="s">
        <v>125</v>
      </c>
      <c r="K127" s="48">
        <v>91044.352000000014</v>
      </c>
      <c r="L127" s="48">
        <v>153381.28176000001</v>
      </c>
      <c r="M127" s="68">
        <f t="shared" si="3"/>
        <v>-62336.929759999999</v>
      </c>
      <c r="N127" s="55">
        <f>'Vos-laskelma'!AD127+M127</f>
        <v>19032484.599674035</v>
      </c>
    </row>
    <row r="128" spans="1:14" ht="13.8" x14ac:dyDescent="0.25">
      <c r="A128" s="29">
        <v>400</v>
      </c>
      <c r="B128" s="39" t="s">
        <v>126</v>
      </c>
      <c r="C128" s="48">
        <v>383044.10799999995</v>
      </c>
      <c r="D128" s="48">
        <v>87295.305080000006</v>
      </c>
      <c r="E128" s="48">
        <f t="shared" si="2"/>
        <v>295748.80291999993</v>
      </c>
      <c r="F128" s="55">
        <f>'Vos-laskelma'!K128+E128</f>
        <v>11097094.015622912</v>
      </c>
      <c r="G128" s="67"/>
      <c r="H128" s="67"/>
      <c r="I128" s="77">
        <v>400</v>
      </c>
      <c r="J128" s="39" t="s">
        <v>126</v>
      </c>
      <c r="K128" s="48">
        <v>345755.15240000008</v>
      </c>
      <c r="L128" s="48">
        <v>85496.336800000005</v>
      </c>
      <c r="M128" s="68">
        <f t="shared" si="3"/>
        <v>260258.81560000009</v>
      </c>
      <c r="N128" s="55">
        <f>'Vos-laskelma'!AD128+M128</f>
        <v>25827110.232087247</v>
      </c>
    </row>
    <row r="129" spans="1:14" ht="13.8" x14ac:dyDescent="0.25">
      <c r="A129" s="29">
        <v>402</v>
      </c>
      <c r="B129" s="39" t="s">
        <v>127</v>
      </c>
      <c r="C129" s="48">
        <v>501012.75059999997</v>
      </c>
      <c r="D129" s="48">
        <v>216054.76224000001</v>
      </c>
      <c r="E129" s="48">
        <f t="shared" si="2"/>
        <v>284957.98835999996</v>
      </c>
      <c r="F129" s="55">
        <f>'Vos-laskelma'!K129+E129</f>
        <v>7370041.3502982287</v>
      </c>
      <c r="G129" s="67"/>
      <c r="H129" s="67"/>
      <c r="I129" s="77">
        <v>402</v>
      </c>
      <c r="J129" s="39" t="s">
        <v>127</v>
      </c>
      <c r="K129" s="48">
        <v>383239.81920000003</v>
      </c>
      <c r="L129" s="48">
        <v>296164.43192000006</v>
      </c>
      <c r="M129" s="68">
        <f t="shared" si="3"/>
        <v>87075.387279999966</v>
      </c>
      <c r="N129" s="55">
        <f>'Vos-laskelma'!AD129+M129</f>
        <v>33433418.936396223</v>
      </c>
    </row>
    <row r="130" spans="1:14" ht="13.8" x14ac:dyDescent="0.25">
      <c r="A130" s="29">
        <v>403</v>
      </c>
      <c r="B130" s="39" t="s">
        <v>128</v>
      </c>
      <c r="C130" s="48">
        <v>0</v>
      </c>
      <c r="D130" s="48">
        <v>85029.830199999997</v>
      </c>
      <c r="E130" s="78">
        <f t="shared" si="2"/>
        <v>-85029.830199999997</v>
      </c>
      <c r="F130" s="55">
        <f>'Vos-laskelma'!K130+E130</f>
        <v>3364376.1236839448</v>
      </c>
      <c r="G130" s="67"/>
      <c r="H130" s="67"/>
      <c r="I130" s="77">
        <v>403</v>
      </c>
      <c r="J130" s="39" t="s">
        <v>128</v>
      </c>
      <c r="K130" s="48">
        <v>0</v>
      </c>
      <c r="L130" s="48">
        <v>73290.703360000014</v>
      </c>
      <c r="M130" s="68">
        <f t="shared" si="3"/>
        <v>-73290.703360000014</v>
      </c>
      <c r="N130" s="55">
        <f>'Vos-laskelma'!AD130+M130</f>
        <v>12331465.148488492</v>
      </c>
    </row>
    <row r="131" spans="1:14" ht="13.8" x14ac:dyDescent="0.25">
      <c r="A131" s="29">
        <v>405</v>
      </c>
      <c r="B131" s="39" t="s">
        <v>129</v>
      </c>
      <c r="C131" s="48">
        <v>1107623.4586000002</v>
      </c>
      <c r="D131" s="48">
        <v>3111646.1425640001</v>
      </c>
      <c r="E131" s="78">
        <f t="shared" si="2"/>
        <v>-2004022.6839639999</v>
      </c>
      <c r="F131" s="55">
        <f>'Vos-laskelma'!K131+E131</f>
        <v>22080877.280785464</v>
      </c>
      <c r="G131" s="67"/>
      <c r="H131" s="67"/>
      <c r="I131" s="77">
        <v>405</v>
      </c>
      <c r="J131" s="39" t="s">
        <v>129</v>
      </c>
      <c r="K131" s="48">
        <v>998856.12119999994</v>
      </c>
      <c r="L131" s="48">
        <v>2806070.8601520001</v>
      </c>
      <c r="M131" s="68">
        <f t="shared" si="3"/>
        <v>-1807214.7389520002</v>
      </c>
      <c r="N131" s="55">
        <f>'Vos-laskelma'!AD131+M131</f>
        <v>128856859.36544728</v>
      </c>
    </row>
    <row r="132" spans="1:14" ht="13.8" x14ac:dyDescent="0.25">
      <c r="A132" s="29">
        <v>407</v>
      </c>
      <c r="B132" s="39" t="s">
        <v>130</v>
      </c>
      <c r="C132" s="48">
        <v>71913.92300000001</v>
      </c>
      <c r="D132" s="48">
        <v>994901.17888000014</v>
      </c>
      <c r="E132" s="78">
        <f t="shared" si="2"/>
        <v>-922987.25588000007</v>
      </c>
      <c r="F132" s="55">
        <f>'Vos-laskelma'!K132+E132</f>
        <v>1643828.5001331912</v>
      </c>
      <c r="G132" s="67"/>
      <c r="H132" s="67"/>
      <c r="I132" s="77">
        <v>407</v>
      </c>
      <c r="J132" s="39" t="s">
        <v>130</v>
      </c>
      <c r="K132" s="48">
        <v>133934.77720000001</v>
      </c>
      <c r="L132" s="48">
        <v>988684.76</v>
      </c>
      <c r="M132" s="68">
        <f t="shared" si="3"/>
        <v>-854749.9828</v>
      </c>
      <c r="N132" s="55">
        <f>'Vos-laskelma'!AD132+M132</f>
        <v>7516658.3533042585</v>
      </c>
    </row>
    <row r="133" spans="1:14" ht="13.8" x14ac:dyDescent="0.25">
      <c r="A133" s="29">
        <v>408</v>
      </c>
      <c r="B133" s="39" t="s">
        <v>131</v>
      </c>
      <c r="C133" s="48">
        <v>232732.83059999999</v>
      </c>
      <c r="D133" s="48">
        <v>224565.19748000003</v>
      </c>
      <c r="E133" s="48">
        <f t="shared" si="2"/>
        <v>8167.6331199999549</v>
      </c>
      <c r="F133" s="55">
        <f>'Vos-laskelma'!K133+E133</f>
        <v>14871264.031460091</v>
      </c>
      <c r="G133" s="67"/>
      <c r="H133" s="67"/>
      <c r="I133" s="77">
        <v>408</v>
      </c>
      <c r="J133" s="39" t="s">
        <v>131</v>
      </c>
      <c r="K133" s="48">
        <v>115228.008</v>
      </c>
      <c r="L133" s="48">
        <v>171447.89535999997</v>
      </c>
      <c r="M133" s="68">
        <f t="shared" si="3"/>
        <v>-56219.887359999964</v>
      </c>
      <c r="N133" s="55">
        <f>'Vos-laskelma'!AD133+M133</f>
        <v>43107587.05040504</v>
      </c>
    </row>
    <row r="134" spans="1:14" ht="13.8" x14ac:dyDescent="0.25">
      <c r="A134" s="29">
        <v>410</v>
      </c>
      <c r="B134" s="39" t="s">
        <v>132</v>
      </c>
      <c r="C134" s="48">
        <v>653112.56080000009</v>
      </c>
      <c r="D134" s="48">
        <v>390034.29035999998</v>
      </c>
      <c r="E134" s="48">
        <f t="shared" si="2"/>
        <v>263078.27044000011</v>
      </c>
      <c r="F134" s="55">
        <f>'Vos-laskelma'!K134+E134</f>
        <v>21049955.202347208</v>
      </c>
      <c r="G134" s="67"/>
      <c r="H134" s="67"/>
      <c r="I134" s="77">
        <v>410</v>
      </c>
      <c r="J134" s="39" t="s">
        <v>132</v>
      </c>
      <c r="K134" s="48">
        <v>424209.77760000003</v>
      </c>
      <c r="L134" s="48">
        <v>364846.01496000006</v>
      </c>
      <c r="M134" s="68">
        <f t="shared" si="3"/>
        <v>59363.762639999972</v>
      </c>
      <c r="N134" s="55">
        <f>'Vos-laskelma'!AD134+M134</f>
        <v>46031813.064972736</v>
      </c>
    </row>
    <row r="135" spans="1:14" ht="13.8" x14ac:dyDescent="0.25">
      <c r="A135" s="29">
        <v>416</v>
      </c>
      <c r="B135" s="39" t="s">
        <v>133</v>
      </c>
      <c r="C135" s="48">
        <v>70199.912400000001</v>
      </c>
      <c r="D135" s="48">
        <v>69335.454880000005</v>
      </c>
      <c r="E135" s="48">
        <f t="shared" si="2"/>
        <v>864.45751999999629</v>
      </c>
      <c r="F135" s="55">
        <f>'Vos-laskelma'!K135+E135</f>
        <v>1537999.7273675022</v>
      </c>
      <c r="G135" s="67"/>
      <c r="H135" s="67"/>
      <c r="I135" s="77">
        <v>416</v>
      </c>
      <c r="J135" s="39" t="s">
        <v>133</v>
      </c>
      <c r="K135" s="48">
        <v>85425.208400000003</v>
      </c>
      <c r="L135" s="48">
        <v>54797.319360000009</v>
      </c>
      <c r="M135" s="68">
        <f t="shared" si="3"/>
        <v>30627.889039999995</v>
      </c>
      <c r="N135" s="55">
        <f>'Vos-laskelma'!AD135+M135</f>
        <v>7152788.9684884781</v>
      </c>
    </row>
    <row r="136" spans="1:14" ht="13.8" x14ac:dyDescent="0.25">
      <c r="A136" s="29">
        <v>418</v>
      </c>
      <c r="B136" s="39" t="s">
        <v>134</v>
      </c>
      <c r="C136" s="48">
        <v>661906.18040000019</v>
      </c>
      <c r="D136" s="48">
        <v>947530.39722799999</v>
      </c>
      <c r="E136" s="78">
        <f t="shared" si="2"/>
        <v>-285624.2168279998</v>
      </c>
      <c r="F136" s="55">
        <f>'Vos-laskelma'!K136+E136</f>
        <v>23578897.195269387</v>
      </c>
      <c r="G136" s="67"/>
      <c r="H136" s="67"/>
      <c r="I136" s="77">
        <v>418</v>
      </c>
      <c r="J136" s="39" t="s">
        <v>134</v>
      </c>
      <c r="K136" s="48">
        <v>518241.52239999996</v>
      </c>
      <c r="L136" s="48">
        <v>773450.22159999993</v>
      </c>
      <c r="M136" s="68">
        <f t="shared" si="3"/>
        <v>-255208.69919999997</v>
      </c>
      <c r="N136" s="55">
        <f>'Vos-laskelma'!AD136+M136</f>
        <v>30638228.286299098</v>
      </c>
    </row>
    <row r="137" spans="1:14" ht="13.8" x14ac:dyDescent="0.25">
      <c r="A137" s="29">
        <v>420</v>
      </c>
      <c r="B137" s="39" t="s">
        <v>135</v>
      </c>
      <c r="C137" s="48">
        <v>162458.39600000001</v>
      </c>
      <c r="D137" s="48">
        <v>267639.02908000001</v>
      </c>
      <c r="E137" s="78">
        <f t="shared" si="2"/>
        <v>-105180.63308</v>
      </c>
      <c r="F137" s="55">
        <f>'Vos-laskelma'!K137+E137</f>
        <v>5484614.5538134687</v>
      </c>
      <c r="G137" s="67"/>
      <c r="H137" s="67"/>
      <c r="I137" s="77">
        <v>420</v>
      </c>
      <c r="J137" s="39" t="s">
        <v>135</v>
      </c>
      <c r="K137" s="48">
        <v>133792.52040000001</v>
      </c>
      <c r="L137" s="48">
        <v>170096.45576000001</v>
      </c>
      <c r="M137" s="68">
        <f t="shared" si="3"/>
        <v>-36303.935360000003</v>
      </c>
      <c r="N137" s="55">
        <f>'Vos-laskelma'!AD137+M137</f>
        <v>28423910.741999924</v>
      </c>
    </row>
    <row r="138" spans="1:14" ht="13.8" x14ac:dyDescent="0.25">
      <c r="A138" s="29">
        <v>421</v>
      </c>
      <c r="B138" s="39" t="s">
        <v>136</v>
      </c>
      <c r="C138" s="48">
        <v>0</v>
      </c>
      <c r="D138" s="48">
        <v>0</v>
      </c>
      <c r="E138" s="48">
        <f t="shared" ref="E138:E201" si="4">C138-D138</f>
        <v>0</v>
      </c>
      <c r="F138" s="55">
        <f>'Vos-laskelma'!K138+E138</f>
        <v>974237.82583595056</v>
      </c>
      <c r="G138" s="67"/>
      <c r="H138" s="67"/>
      <c r="I138" s="77">
        <v>421</v>
      </c>
      <c r="J138" s="39" t="s">
        <v>136</v>
      </c>
      <c r="K138" s="48">
        <v>0</v>
      </c>
      <c r="L138" s="48">
        <v>11380.544000000002</v>
      </c>
      <c r="M138" s="68">
        <f t="shared" ref="M138:M201" si="5">K138-L138</f>
        <v>-11380.544000000002</v>
      </c>
      <c r="N138" s="55">
        <f>'Vos-laskelma'!AD138+M138</f>
        <v>2804735.6705682315</v>
      </c>
    </row>
    <row r="139" spans="1:14" ht="13.8" x14ac:dyDescent="0.25">
      <c r="A139" s="29">
        <v>422</v>
      </c>
      <c r="B139" s="39" t="s">
        <v>137</v>
      </c>
      <c r="C139" s="48">
        <v>313067.7622</v>
      </c>
      <c r="D139" s="48">
        <v>166109.98380000002</v>
      </c>
      <c r="E139" s="48">
        <f t="shared" si="4"/>
        <v>146957.77839999998</v>
      </c>
      <c r="F139" s="55">
        <f>'Vos-laskelma'!K139+E139</f>
        <v>9063743.424426198</v>
      </c>
      <c r="G139" s="67"/>
      <c r="H139" s="67"/>
      <c r="I139" s="77">
        <v>422</v>
      </c>
      <c r="J139" s="39" t="s">
        <v>137</v>
      </c>
      <c r="K139" s="48">
        <v>341914.21880000003</v>
      </c>
      <c r="L139" s="48">
        <v>96450.110400000005</v>
      </c>
      <c r="M139" s="68">
        <f t="shared" si="5"/>
        <v>245464.10840000003</v>
      </c>
      <c r="N139" s="55">
        <f>'Vos-laskelma'!AD139+M139</f>
        <v>42402119.855612703</v>
      </c>
    </row>
    <row r="140" spans="1:14" ht="13.8" x14ac:dyDescent="0.25">
      <c r="A140" s="29">
        <v>423</v>
      </c>
      <c r="B140" s="39" t="s">
        <v>138</v>
      </c>
      <c r="C140" s="48">
        <v>675618.26520000002</v>
      </c>
      <c r="D140" s="48">
        <v>1395353.6727999996</v>
      </c>
      <c r="E140" s="78">
        <f t="shared" si="4"/>
        <v>-719735.40759999957</v>
      </c>
      <c r="F140" s="55">
        <f>'Vos-laskelma'!K140+E140</f>
        <v>14520368.788951132</v>
      </c>
      <c r="G140" s="67"/>
      <c r="H140" s="67"/>
      <c r="I140" s="77">
        <v>423</v>
      </c>
      <c r="J140" s="39" t="s">
        <v>138</v>
      </c>
      <c r="K140" s="48">
        <v>515111.87280000001</v>
      </c>
      <c r="L140" s="48">
        <v>1266479.5713360005</v>
      </c>
      <c r="M140" s="68">
        <f t="shared" si="5"/>
        <v>-751367.69853600045</v>
      </c>
      <c r="N140" s="55">
        <f>'Vos-laskelma'!AD140+M140</f>
        <v>25864948.739169165</v>
      </c>
    </row>
    <row r="141" spans="1:14" ht="13.8" x14ac:dyDescent="0.25">
      <c r="A141" s="29">
        <v>425</v>
      </c>
      <c r="B141" s="39" t="s">
        <v>139</v>
      </c>
      <c r="C141" s="48">
        <v>311577.31820000004</v>
      </c>
      <c r="D141" s="48">
        <v>145288.48112000001</v>
      </c>
      <c r="E141" s="48">
        <f t="shared" si="4"/>
        <v>166288.83708000003</v>
      </c>
      <c r="F141" s="55">
        <f>'Vos-laskelma'!K141+E141</f>
        <v>19525676.160248477</v>
      </c>
      <c r="G141" s="67"/>
      <c r="H141" s="67"/>
      <c r="I141" s="77">
        <v>425</v>
      </c>
      <c r="J141" s="39" t="s">
        <v>139</v>
      </c>
      <c r="K141" s="48">
        <v>212104.88880000002</v>
      </c>
      <c r="L141" s="48">
        <v>115910.84064000001</v>
      </c>
      <c r="M141" s="68">
        <f t="shared" si="5"/>
        <v>96194.048160000006</v>
      </c>
      <c r="N141" s="55">
        <f>'Vos-laskelma'!AD141+M141</f>
        <v>29025736.623998679</v>
      </c>
    </row>
    <row r="142" spans="1:14" ht="13.8" x14ac:dyDescent="0.25">
      <c r="A142" s="29">
        <v>426</v>
      </c>
      <c r="B142" s="39" t="s">
        <v>140</v>
      </c>
      <c r="C142" s="48">
        <v>44713.32</v>
      </c>
      <c r="D142" s="48">
        <v>1237056.5964480001</v>
      </c>
      <c r="E142" s="78">
        <f t="shared" si="4"/>
        <v>-1192343.276448</v>
      </c>
      <c r="F142" s="55">
        <f>'Vos-laskelma'!K142+E142</f>
        <v>9236225.86522552</v>
      </c>
      <c r="G142" s="67"/>
      <c r="H142" s="67"/>
      <c r="I142" s="77">
        <v>426</v>
      </c>
      <c r="J142" s="39" t="s">
        <v>140</v>
      </c>
      <c r="K142" s="48">
        <v>65438.128000000004</v>
      </c>
      <c r="L142" s="48">
        <v>998773.61225600017</v>
      </c>
      <c r="M142" s="68">
        <f t="shared" si="5"/>
        <v>-933335.48425600014</v>
      </c>
      <c r="N142" s="55">
        <f>'Vos-laskelma'!AD142+M142</f>
        <v>30216907.342141327</v>
      </c>
    </row>
    <row r="143" spans="1:14" ht="13.8" x14ac:dyDescent="0.25">
      <c r="A143" s="29">
        <v>430</v>
      </c>
      <c r="B143" s="39" t="s">
        <v>141</v>
      </c>
      <c r="C143" s="48">
        <v>772199.03639999998</v>
      </c>
      <c r="D143" s="48">
        <v>506110.06908000004</v>
      </c>
      <c r="E143" s="48">
        <f t="shared" si="4"/>
        <v>266088.96731999994</v>
      </c>
      <c r="F143" s="55">
        <f>'Vos-laskelma'!K143+E143</f>
        <v>10722186.992300747</v>
      </c>
      <c r="G143" s="67"/>
      <c r="H143" s="67"/>
      <c r="I143" s="77">
        <v>430</v>
      </c>
      <c r="J143" s="39" t="s">
        <v>141</v>
      </c>
      <c r="K143" s="48">
        <v>1051491.1372</v>
      </c>
      <c r="L143" s="48">
        <v>506206.59712000005</v>
      </c>
      <c r="M143" s="68">
        <f t="shared" si="5"/>
        <v>545284.54007999995</v>
      </c>
      <c r="N143" s="55">
        <f>'Vos-laskelma'!AD143+M143</f>
        <v>48803025.996119879</v>
      </c>
    </row>
    <row r="144" spans="1:14" ht="13.8" x14ac:dyDescent="0.25">
      <c r="A144" s="29">
        <v>433</v>
      </c>
      <c r="B144" s="39" t="s">
        <v>142</v>
      </c>
      <c r="C144" s="48">
        <v>277297.10620000004</v>
      </c>
      <c r="D144" s="48">
        <v>319879.09127999999</v>
      </c>
      <c r="E144" s="78">
        <f t="shared" si="4"/>
        <v>-42581.985079999955</v>
      </c>
      <c r="F144" s="55">
        <f>'Vos-laskelma'!K144+E144</f>
        <v>7143973.0013687955</v>
      </c>
      <c r="G144" s="67"/>
      <c r="H144" s="67"/>
      <c r="I144" s="77">
        <v>433</v>
      </c>
      <c r="J144" s="39" t="s">
        <v>142</v>
      </c>
      <c r="K144" s="48">
        <v>234723.72</v>
      </c>
      <c r="L144" s="48">
        <v>308896.41552000004</v>
      </c>
      <c r="M144" s="68">
        <f t="shared" si="5"/>
        <v>-74172.695520000038</v>
      </c>
      <c r="N144" s="55">
        <f>'Vos-laskelma'!AD144+M144</f>
        <v>18214044.401783086</v>
      </c>
    </row>
    <row r="145" spans="1:14" ht="13.8" x14ac:dyDescent="0.25">
      <c r="A145" s="29">
        <v>434</v>
      </c>
      <c r="B145" s="39" t="s">
        <v>143</v>
      </c>
      <c r="C145" s="48">
        <v>1267100.9666000002</v>
      </c>
      <c r="D145" s="48">
        <v>532192.83908000006</v>
      </c>
      <c r="E145" s="48">
        <f t="shared" si="4"/>
        <v>734908.1275200001</v>
      </c>
      <c r="F145" s="55">
        <f>'Vos-laskelma'!K145+E145</f>
        <v>12579847.302093344</v>
      </c>
      <c r="G145" s="67"/>
      <c r="H145" s="67"/>
      <c r="I145" s="77">
        <v>434</v>
      </c>
      <c r="J145" s="39" t="s">
        <v>143</v>
      </c>
      <c r="K145" s="48">
        <v>1116858.1368</v>
      </c>
      <c r="L145" s="48">
        <v>356296.38128000003</v>
      </c>
      <c r="M145" s="68">
        <f t="shared" si="5"/>
        <v>760561.75551999989</v>
      </c>
      <c r="N145" s="55">
        <f>'Vos-laskelma'!AD145+M145</f>
        <v>35436544.603673212</v>
      </c>
    </row>
    <row r="146" spans="1:14" ht="13.8" x14ac:dyDescent="0.25">
      <c r="A146" s="29">
        <v>435</v>
      </c>
      <c r="B146" s="39" t="s">
        <v>144</v>
      </c>
      <c r="C146" s="48">
        <v>64163.614200000004</v>
      </c>
      <c r="D146" s="48">
        <v>126687.74</v>
      </c>
      <c r="E146" s="78">
        <f t="shared" si="4"/>
        <v>-62524.125800000002</v>
      </c>
      <c r="F146" s="55">
        <f>'Vos-laskelma'!K146+E146</f>
        <v>449113.51624944183</v>
      </c>
      <c r="G146" s="67"/>
      <c r="H146" s="67"/>
      <c r="I146" s="77">
        <v>435</v>
      </c>
      <c r="J146" s="39" t="s">
        <v>144</v>
      </c>
      <c r="K146" s="48">
        <v>93960.616399999999</v>
      </c>
      <c r="L146" s="48">
        <v>159327.61600000001</v>
      </c>
      <c r="M146" s="68">
        <f t="shared" si="5"/>
        <v>-65366.99960000001</v>
      </c>
      <c r="N146" s="55">
        <f>'Vos-laskelma'!AD146+M146</f>
        <v>2420739.0323622986</v>
      </c>
    </row>
    <row r="147" spans="1:14" ht="13.8" x14ac:dyDescent="0.25">
      <c r="A147" s="29">
        <v>436</v>
      </c>
      <c r="B147" s="39" t="s">
        <v>145</v>
      </c>
      <c r="C147" s="48">
        <v>50675.096000000005</v>
      </c>
      <c r="D147" s="48">
        <v>93003.705600000001</v>
      </c>
      <c r="E147" s="78">
        <f t="shared" si="4"/>
        <v>-42328.609599999996</v>
      </c>
      <c r="F147" s="55">
        <f>'Vos-laskelma'!K147+E147</f>
        <v>4056545.3181740036</v>
      </c>
      <c r="G147" s="67"/>
      <c r="H147" s="67"/>
      <c r="I147" s="77">
        <v>436</v>
      </c>
      <c r="J147" s="39" t="s">
        <v>145</v>
      </c>
      <c r="K147" s="48">
        <v>48367.312000000005</v>
      </c>
      <c r="L147" s="48">
        <v>125072.17856000001</v>
      </c>
      <c r="M147" s="68">
        <f t="shared" si="5"/>
        <v>-76704.866560000009</v>
      </c>
      <c r="N147" s="55">
        <f>'Vos-laskelma'!AD147+M147</f>
        <v>6902701.4662799556</v>
      </c>
    </row>
    <row r="148" spans="1:14" ht="13.8" x14ac:dyDescent="0.25">
      <c r="A148" s="29">
        <v>440</v>
      </c>
      <c r="B148" s="39" t="s">
        <v>146</v>
      </c>
      <c r="C148" s="48">
        <v>50675.096000000005</v>
      </c>
      <c r="D148" s="48">
        <v>229602.89820000003</v>
      </c>
      <c r="E148" s="78">
        <f t="shared" si="4"/>
        <v>-178927.80220000003</v>
      </c>
      <c r="F148" s="55">
        <f>'Vos-laskelma'!K148+E148</f>
        <v>9557377.9303156454</v>
      </c>
      <c r="G148" s="67"/>
      <c r="H148" s="67"/>
      <c r="I148" s="77">
        <v>440</v>
      </c>
      <c r="J148" s="39" t="s">
        <v>146</v>
      </c>
      <c r="K148" s="48">
        <v>0</v>
      </c>
      <c r="L148" s="48">
        <v>179243.56800000003</v>
      </c>
      <c r="M148" s="68">
        <f t="shared" si="5"/>
        <v>-179243.56800000003</v>
      </c>
      <c r="N148" s="55">
        <f>'Vos-laskelma'!AD148+M148</f>
        <v>16233097.281075062</v>
      </c>
    </row>
    <row r="149" spans="1:14" ht="13.8" x14ac:dyDescent="0.25">
      <c r="A149" s="29">
        <v>441</v>
      </c>
      <c r="B149" s="39" t="s">
        <v>147</v>
      </c>
      <c r="C149" s="48">
        <v>107311.96800000001</v>
      </c>
      <c r="D149" s="48">
        <v>156884.13543999998</v>
      </c>
      <c r="E149" s="78">
        <f t="shared" si="4"/>
        <v>-49572.167439999976</v>
      </c>
      <c r="F149" s="55">
        <f>'Vos-laskelma'!K149+E149</f>
        <v>445719.01360293699</v>
      </c>
      <c r="G149" s="67"/>
      <c r="H149" s="67"/>
      <c r="I149" s="77">
        <v>441</v>
      </c>
      <c r="J149" s="39" t="s">
        <v>147</v>
      </c>
      <c r="K149" s="48">
        <v>18493.384000000002</v>
      </c>
      <c r="L149" s="48">
        <v>142199.89728</v>
      </c>
      <c r="M149" s="68">
        <f t="shared" si="5"/>
        <v>-123706.51328</v>
      </c>
      <c r="N149" s="55">
        <f>'Vos-laskelma'!AD149+M149</f>
        <v>13498329.023051303</v>
      </c>
    </row>
    <row r="150" spans="1:14" ht="13.8" x14ac:dyDescent="0.25">
      <c r="A150" s="29">
        <v>444</v>
      </c>
      <c r="B150" s="39" t="s">
        <v>148</v>
      </c>
      <c r="C150" s="48">
        <v>4052740.8026000005</v>
      </c>
      <c r="D150" s="48">
        <v>1365784.7542839998</v>
      </c>
      <c r="E150" s="48">
        <f t="shared" si="4"/>
        <v>2686956.048316001</v>
      </c>
      <c r="F150" s="55">
        <f>'Vos-laskelma'!K150+E150</f>
        <v>33623734.730913267</v>
      </c>
      <c r="G150" s="67"/>
      <c r="H150" s="67"/>
      <c r="I150" s="77">
        <v>444</v>
      </c>
      <c r="J150" s="39" t="s">
        <v>148</v>
      </c>
      <c r="K150" s="48">
        <v>3671719.1364000007</v>
      </c>
      <c r="L150" s="48">
        <v>1160418.5915279998</v>
      </c>
      <c r="M150" s="68">
        <f t="shared" si="5"/>
        <v>2511300.5448720008</v>
      </c>
      <c r="N150" s="55">
        <f>'Vos-laskelma'!AD150+M150</f>
        <v>90212495.07216838</v>
      </c>
    </row>
    <row r="151" spans="1:14" ht="13.8" x14ac:dyDescent="0.25">
      <c r="A151" s="29">
        <v>445</v>
      </c>
      <c r="B151" s="39" t="s">
        <v>149</v>
      </c>
      <c r="C151" s="48">
        <v>226622.01019999999</v>
      </c>
      <c r="D151" s="48">
        <v>327197.17132000008</v>
      </c>
      <c r="E151" s="78">
        <f t="shared" si="4"/>
        <v>-100575.16112000009</v>
      </c>
      <c r="F151" s="55">
        <f>'Vos-laskelma'!K151+E151</f>
        <v>9331573.9730444588</v>
      </c>
      <c r="G151" s="67"/>
      <c r="H151" s="67"/>
      <c r="I151" s="77">
        <v>445</v>
      </c>
      <c r="J151" s="39" t="s">
        <v>149</v>
      </c>
      <c r="K151" s="48">
        <v>213527.45680000004</v>
      </c>
      <c r="L151" s="48">
        <v>261193.44277600001</v>
      </c>
      <c r="M151" s="68">
        <f t="shared" si="5"/>
        <v>-47665.985975999967</v>
      </c>
      <c r="N151" s="55">
        <f>'Vos-laskelma'!AD151+M151</f>
        <v>34869587.042699702</v>
      </c>
    </row>
    <row r="152" spans="1:14" ht="13.8" x14ac:dyDescent="0.25">
      <c r="A152" s="29">
        <v>475</v>
      </c>
      <c r="B152" s="39" t="s">
        <v>150</v>
      </c>
      <c r="C152" s="48">
        <v>654304.91599999997</v>
      </c>
      <c r="D152" s="48">
        <v>98697.201679999998</v>
      </c>
      <c r="E152" s="48">
        <f t="shared" si="4"/>
        <v>555607.71432000003</v>
      </c>
      <c r="F152" s="55">
        <f>'Vos-laskelma'!K152+E152</f>
        <v>6531011.6701215841</v>
      </c>
      <c r="G152" s="67"/>
      <c r="H152" s="67"/>
      <c r="I152" s="77">
        <v>475</v>
      </c>
      <c r="J152" s="39" t="s">
        <v>150</v>
      </c>
      <c r="K152" s="48">
        <v>580478.87239999999</v>
      </c>
      <c r="L152" s="48">
        <v>149056.67504</v>
      </c>
      <c r="M152" s="68">
        <f t="shared" si="5"/>
        <v>431422.19735999999</v>
      </c>
      <c r="N152" s="55">
        <f>'Vos-laskelma'!AD152+M152</f>
        <v>19639874.29713174</v>
      </c>
    </row>
    <row r="153" spans="1:14" ht="13.8" x14ac:dyDescent="0.25">
      <c r="A153" s="29">
        <v>480</v>
      </c>
      <c r="B153" s="39" t="s">
        <v>151</v>
      </c>
      <c r="C153" s="48">
        <v>29808.880000000001</v>
      </c>
      <c r="D153" s="48">
        <v>690075.57200000004</v>
      </c>
      <c r="E153" s="78">
        <f t="shared" si="4"/>
        <v>-660266.69200000004</v>
      </c>
      <c r="F153" s="55">
        <f>'Vos-laskelma'!K153+E153</f>
        <v>987001.9678607909</v>
      </c>
      <c r="G153" s="67"/>
      <c r="H153" s="67"/>
      <c r="I153" s="77">
        <v>480</v>
      </c>
      <c r="J153" s="39" t="s">
        <v>151</v>
      </c>
      <c r="K153" s="48">
        <v>28451.360000000001</v>
      </c>
      <c r="L153" s="48">
        <v>608859.10400000005</v>
      </c>
      <c r="M153" s="68">
        <f t="shared" si="5"/>
        <v>-580407.74400000006</v>
      </c>
      <c r="N153" s="55">
        <f>'Vos-laskelma'!AD153+M153</f>
        <v>4558102.2345614256</v>
      </c>
    </row>
    <row r="154" spans="1:14" ht="13.8" x14ac:dyDescent="0.25">
      <c r="A154" s="29">
        <v>481</v>
      </c>
      <c r="B154" s="39" t="s">
        <v>152</v>
      </c>
      <c r="C154" s="48">
        <v>299653.76620000001</v>
      </c>
      <c r="D154" s="48">
        <v>496481.80083999992</v>
      </c>
      <c r="E154" s="78">
        <f t="shared" si="4"/>
        <v>-196828.03463999991</v>
      </c>
      <c r="F154" s="55">
        <f>'Vos-laskelma'!K154+E154</f>
        <v>6457403.7387692342</v>
      </c>
      <c r="G154" s="67"/>
      <c r="H154" s="67"/>
      <c r="I154" s="77">
        <v>481</v>
      </c>
      <c r="J154" s="39" t="s">
        <v>152</v>
      </c>
      <c r="K154" s="48">
        <v>305923.24839999998</v>
      </c>
      <c r="L154" s="48">
        <v>486788.54392000008</v>
      </c>
      <c r="M154" s="68">
        <f t="shared" si="5"/>
        <v>-180865.2955200001</v>
      </c>
      <c r="N154" s="55">
        <f>'Vos-laskelma'!AD154+M154</f>
        <v>10158318.421960911</v>
      </c>
    </row>
    <row r="155" spans="1:14" ht="13.8" x14ac:dyDescent="0.25">
      <c r="A155" s="29">
        <v>483</v>
      </c>
      <c r="B155" s="39" t="s">
        <v>153</v>
      </c>
      <c r="C155" s="48">
        <v>74671.244400000011</v>
      </c>
      <c r="D155" s="48">
        <v>38751.544000000002</v>
      </c>
      <c r="E155" s="48">
        <f t="shared" si="4"/>
        <v>35919.700400000009</v>
      </c>
      <c r="F155" s="55">
        <f>'Vos-laskelma'!K155+E155</f>
        <v>1960340.5462475019</v>
      </c>
      <c r="G155" s="67"/>
      <c r="H155" s="67"/>
      <c r="I155" s="77">
        <v>483</v>
      </c>
      <c r="J155" s="39" t="s">
        <v>153</v>
      </c>
      <c r="K155" s="48">
        <v>62592.992000000006</v>
      </c>
      <c r="L155" s="48">
        <v>48367.312000000005</v>
      </c>
      <c r="M155" s="68">
        <f t="shared" si="5"/>
        <v>14225.68</v>
      </c>
      <c r="N155" s="55">
        <f>'Vos-laskelma'!AD155+M155</f>
        <v>4690954.9471883252</v>
      </c>
    </row>
    <row r="156" spans="1:14" ht="13.8" x14ac:dyDescent="0.25">
      <c r="A156" s="29">
        <v>484</v>
      </c>
      <c r="B156" s="39" t="s">
        <v>154</v>
      </c>
      <c r="C156" s="48">
        <v>159552.03020000001</v>
      </c>
      <c r="D156" s="48">
        <v>96878.860000000015</v>
      </c>
      <c r="E156" s="48">
        <f t="shared" si="4"/>
        <v>62673.170199999993</v>
      </c>
      <c r="F156" s="55">
        <f>'Vos-laskelma'!K156+E156</f>
        <v>1754930.5338839693</v>
      </c>
      <c r="G156" s="67"/>
      <c r="H156" s="67"/>
      <c r="I156" s="77">
        <v>484</v>
      </c>
      <c r="J156" s="39" t="s">
        <v>154</v>
      </c>
      <c r="K156" s="48">
        <v>142327.92840000003</v>
      </c>
      <c r="L156" s="48">
        <v>93960.616399999999</v>
      </c>
      <c r="M156" s="68">
        <f t="shared" si="5"/>
        <v>48367.312000000034</v>
      </c>
      <c r="N156" s="55">
        <f>'Vos-laskelma'!AD156+M156</f>
        <v>11430390.607154991</v>
      </c>
    </row>
    <row r="157" spans="1:14" ht="13.8" x14ac:dyDescent="0.25">
      <c r="A157" s="29">
        <v>489</v>
      </c>
      <c r="B157" s="39" t="s">
        <v>155</v>
      </c>
      <c r="C157" s="48">
        <v>109100.50079999999</v>
      </c>
      <c r="D157" s="48">
        <v>1384622.476</v>
      </c>
      <c r="E157" s="78">
        <f t="shared" si="4"/>
        <v>-1275521.9752</v>
      </c>
      <c r="F157" s="55">
        <f>'Vos-laskelma'!K157+E157</f>
        <v>657270.14937086287</v>
      </c>
      <c r="G157" s="67"/>
      <c r="H157" s="67"/>
      <c r="I157" s="77">
        <v>489</v>
      </c>
      <c r="J157" s="39" t="s">
        <v>155</v>
      </c>
      <c r="K157" s="48">
        <v>0</v>
      </c>
      <c r="L157" s="48">
        <v>1340770.3400000003</v>
      </c>
      <c r="M157" s="68">
        <f t="shared" si="5"/>
        <v>-1340770.3400000003</v>
      </c>
      <c r="N157" s="55">
        <f>'Vos-laskelma'!AD157+M157</f>
        <v>6696886.1814828943</v>
      </c>
    </row>
    <row r="158" spans="1:14" ht="13.8" x14ac:dyDescent="0.25">
      <c r="A158" s="29">
        <v>491</v>
      </c>
      <c r="B158" s="39" t="s">
        <v>156</v>
      </c>
      <c r="C158" s="48">
        <v>826078.58699999994</v>
      </c>
      <c r="D158" s="48">
        <v>641452.81738800008</v>
      </c>
      <c r="E158" s="48">
        <f t="shared" si="4"/>
        <v>184625.76961199986</v>
      </c>
      <c r="F158" s="55">
        <f>'Vos-laskelma'!K158+E158</f>
        <v>12184626.825037021</v>
      </c>
      <c r="G158" s="67"/>
      <c r="H158" s="67"/>
      <c r="I158" s="77">
        <v>491</v>
      </c>
      <c r="J158" s="39" t="s">
        <v>156</v>
      </c>
      <c r="K158" s="48">
        <v>626072.17680000002</v>
      </c>
      <c r="L158" s="48">
        <v>726647.73439999996</v>
      </c>
      <c r="M158" s="68">
        <f t="shared" si="5"/>
        <v>-100575.55759999994</v>
      </c>
      <c r="N158" s="55">
        <f>'Vos-laskelma'!AD158+M158</f>
        <v>133150450.15022439</v>
      </c>
    </row>
    <row r="159" spans="1:14" ht="13.8" x14ac:dyDescent="0.25">
      <c r="A159" s="29">
        <v>494</v>
      </c>
      <c r="B159" s="39" t="s">
        <v>157</v>
      </c>
      <c r="C159" s="48">
        <v>205755.79419999997</v>
      </c>
      <c r="D159" s="48">
        <v>132630.140228</v>
      </c>
      <c r="E159" s="48">
        <f t="shared" si="4"/>
        <v>73125.653971999971</v>
      </c>
      <c r="F159" s="55">
        <f>'Vos-laskelma'!K159+E159</f>
        <v>11824392.717050642</v>
      </c>
      <c r="G159" s="67"/>
      <c r="H159" s="67"/>
      <c r="I159" s="77">
        <v>494</v>
      </c>
      <c r="J159" s="39" t="s">
        <v>157</v>
      </c>
      <c r="K159" s="48">
        <v>236146.28800000003</v>
      </c>
      <c r="L159" s="48">
        <v>92993.270159999985</v>
      </c>
      <c r="M159" s="68">
        <f t="shared" si="5"/>
        <v>143153.01784000004</v>
      </c>
      <c r="N159" s="55">
        <f>'Vos-laskelma'!AD159+M159</f>
        <v>29097526.235047117</v>
      </c>
    </row>
    <row r="160" spans="1:14" ht="13.8" x14ac:dyDescent="0.25">
      <c r="A160" s="29">
        <v>495</v>
      </c>
      <c r="B160" s="39" t="s">
        <v>158</v>
      </c>
      <c r="C160" s="48">
        <v>4545.8541999999998</v>
      </c>
      <c r="D160" s="48">
        <v>162458.39599999998</v>
      </c>
      <c r="E160" s="78">
        <f t="shared" si="4"/>
        <v>-157912.54179999998</v>
      </c>
      <c r="F160" s="55">
        <f>'Vos-laskelma'!K160+E160</f>
        <v>899336.55384263932</v>
      </c>
      <c r="G160" s="67"/>
      <c r="H160" s="67"/>
      <c r="I160" s="77">
        <v>495</v>
      </c>
      <c r="J160" s="39" t="s">
        <v>158</v>
      </c>
      <c r="K160" s="48">
        <v>11380.544000000002</v>
      </c>
      <c r="L160" s="48">
        <v>53630.813600000009</v>
      </c>
      <c r="M160" s="68">
        <f t="shared" si="5"/>
        <v>-42250.269600000007</v>
      </c>
      <c r="N160" s="55">
        <f>'Vos-laskelma'!AD160+M160</f>
        <v>5895402.1727212267</v>
      </c>
    </row>
    <row r="161" spans="1:14" ht="13.8" x14ac:dyDescent="0.25">
      <c r="A161" s="29">
        <v>498</v>
      </c>
      <c r="B161" s="39" t="s">
        <v>159</v>
      </c>
      <c r="C161" s="48">
        <v>131308.1164</v>
      </c>
      <c r="D161" s="48">
        <v>68962.843880000015</v>
      </c>
      <c r="E161" s="48">
        <f t="shared" si="4"/>
        <v>62345.272519999984</v>
      </c>
      <c r="F161" s="55">
        <f>'Vos-laskelma'!K161+E161</f>
        <v>3387758.0618269774</v>
      </c>
      <c r="G161" s="67"/>
      <c r="H161" s="67"/>
      <c r="I161" s="77">
        <v>498</v>
      </c>
      <c r="J161" s="39" t="s">
        <v>159</v>
      </c>
      <c r="K161" s="48">
        <v>72550.968000000008</v>
      </c>
      <c r="L161" s="48">
        <v>57642.45536</v>
      </c>
      <c r="M161" s="68">
        <f t="shared" si="5"/>
        <v>14908.512640000008</v>
      </c>
      <c r="N161" s="55">
        <f>'Vos-laskelma'!AD161+M161</f>
        <v>10201934.554259177</v>
      </c>
    </row>
    <row r="162" spans="1:14" ht="13.8" x14ac:dyDescent="0.25">
      <c r="A162" s="29">
        <v>499</v>
      </c>
      <c r="B162" s="39" t="s">
        <v>160</v>
      </c>
      <c r="C162" s="48">
        <v>1040553.4786</v>
      </c>
      <c r="D162" s="48">
        <v>703444.85468000011</v>
      </c>
      <c r="E162" s="48">
        <f t="shared" si="4"/>
        <v>337108.62391999993</v>
      </c>
      <c r="F162" s="55">
        <f>'Vos-laskelma'!K162+E162</f>
        <v>25310848.676071189</v>
      </c>
      <c r="G162" s="67"/>
      <c r="H162" s="67"/>
      <c r="I162" s="77">
        <v>499</v>
      </c>
      <c r="J162" s="39" t="s">
        <v>160</v>
      </c>
      <c r="K162" s="48">
        <v>850695.66399999999</v>
      </c>
      <c r="L162" s="48">
        <v>630140.72128000017</v>
      </c>
      <c r="M162" s="68">
        <f t="shared" si="5"/>
        <v>220554.94271999982</v>
      </c>
      <c r="N162" s="55">
        <f>'Vos-laskelma'!AD162+M162</f>
        <v>43213764.409653053</v>
      </c>
    </row>
    <row r="163" spans="1:14" ht="13.8" x14ac:dyDescent="0.25">
      <c r="A163" s="29">
        <v>500</v>
      </c>
      <c r="B163" s="39" t="s">
        <v>161</v>
      </c>
      <c r="C163" s="48">
        <v>128178.18399999999</v>
      </c>
      <c r="D163" s="48">
        <v>299902.67034800001</v>
      </c>
      <c r="E163" s="78">
        <f t="shared" si="4"/>
        <v>-171724.48634800001</v>
      </c>
      <c r="F163" s="55">
        <f>'Vos-laskelma'!K163+E163</f>
        <v>12713004.951272085</v>
      </c>
      <c r="G163" s="67"/>
      <c r="H163" s="67"/>
      <c r="I163" s="77">
        <v>500</v>
      </c>
      <c r="J163" s="39" t="s">
        <v>161</v>
      </c>
      <c r="K163" s="48">
        <v>96805.752399999998</v>
      </c>
      <c r="L163" s="48">
        <v>302423.73112000001</v>
      </c>
      <c r="M163" s="68">
        <f t="shared" si="5"/>
        <v>-205617.97872000001</v>
      </c>
      <c r="N163" s="55">
        <f>'Vos-laskelma'!AD163+M163</f>
        <v>14295830.06792666</v>
      </c>
    </row>
    <row r="164" spans="1:14" ht="13.8" x14ac:dyDescent="0.25">
      <c r="A164" s="29">
        <v>503</v>
      </c>
      <c r="B164" s="39" t="s">
        <v>162</v>
      </c>
      <c r="C164" s="48">
        <v>374325.01060000004</v>
      </c>
      <c r="D164" s="48">
        <v>234476.65007999996</v>
      </c>
      <c r="E164" s="48">
        <f t="shared" si="4"/>
        <v>139848.36052000007</v>
      </c>
      <c r="F164" s="55">
        <f>'Vos-laskelma'!K164+E164</f>
        <v>4321945.1966685215</v>
      </c>
      <c r="G164" s="67"/>
      <c r="H164" s="67"/>
      <c r="I164" s="77">
        <v>503</v>
      </c>
      <c r="J164" s="39" t="s">
        <v>162</v>
      </c>
      <c r="K164" s="48">
        <v>337219.74440000003</v>
      </c>
      <c r="L164" s="48">
        <v>235349.64992000003</v>
      </c>
      <c r="M164" s="68">
        <f t="shared" si="5"/>
        <v>101870.09448</v>
      </c>
      <c r="N164" s="55">
        <f>'Vos-laskelma'!AD164+M164</f>
        <v>19469187.527566385</v>
      </c>
    </row>
    <row r="165" spans="1:14" ht="13.8" x14ac:dyDescent="0.25">
      <c r="A165" s="29">
        <v>504</v>
      </c>
      <c r="B165" s="39" t="s">
        <v>163</v>
      </c>
      <c r="C165" s="48">
        <v>53730.506200000003</v>
      </c>
      <c r="D165" s="48">
        <v>986822.97240000009</v>
      </c>
      <c r="E165" s="78">
        <f t="shared" si="4"/>
        <v>-933092.46620000014</v>
      </c>
      <c r="F165" s="55">
        <f>'Vos-laskelma'!K165+E165</f>
        <v>34722.391284986516</v>
      </c>
      <c r="G165" s="67"/>
      <c r="H165" s="67"/>
      <c r="I165" s="77">
        <v>504</v>
      </c>
      <c r="J165" s="39" t="s">
        <v>163</v>
      </c>
      <c r="K165" s="48">
        <v>32790.1924</v>
      </c>
      <c r="L165" s="48">
        <v>909589.97920000006</v>
      </c>
      <c r="M165" s="68">
        <f t="shared" si="5"/>
        <v>-876799.78680000012</v>
      </c>
      <c r="N165" s="55">
        <f>'Vos-laskelma'!AD165+M165</f>
        <v>4442157.9125674656</v>
      </c>
    </row>
    <row r="166" spans="1:14" ht="13.8" x14ac:dyDescent="0.25">
      <c r="A166" s="29">
        <v>505</v>
      </c>
      <c r="B166" s="39" t="s">
        <v>164</v>
      </c>
      <c r="C166" s="48">
        <v>892850.47820000013</v>
      </c>
      <c r="D166" s="48">
        <v>2313865.1253479999</v>
      </c>
      <c r="E166" s="78">
        <f t="shared" si="4"/>
        <v>-1421014.6471479996</v>
      </c>
      <c r="F166" s="55">
        <f>'Vos-laskelma'!K166+E166</f>
        <v>11326243.619711183</v>
      </c>
      <c r="G166" s="67"/>
      <c r="H166" s="67"/>
      <c r="I166" s="77">
        <v>505</v>
      </c>
      <c r="J166" s="39" t="s">
        <v>164</v>
      </c>
      <c r="K166" s="48">
        <v>981856.43360000011</v>
      </c>
      <c r="L166" s="48">
        <v>2080743.2688560004</v>
      </c>
      <c r="M166" s="68">
        <f t="shared" si="5"/>
        <v>-1098886.8352560003</v>
      </c>
      <c r="N166" s="55">
        <f>'Vos-laskelma'!AD166+M166</f>
        <v>33777096.735075794</v>
      </c>
    </row>
    <row r="167" spans="1:14" ht="13.8" x14ac:dyDescent="0.25">
      <c r="A167" s="29">
        <v>507</v>
      </c>
      <c r="B167" s="39" t="s">
        <v>165</v>
      </c>
      <c r="C167" s="48">
        <v>260976.7444</v>
      </c>
      <c r="D167" s="48">
        <v>142769.63076</v>
      </c>
      <c r="E167" s="48">
        <f t="shared" si="4"/>
        <v>118207.11364</v>
      </c>
      <c r="F167" s="55">
        <f>'Vos-laskelma'!K167+E167</f>
        <v>2201412.4776053438</v>
      </c>
      <c r="G167" s="67"/>
      <c r="H167" s="67"/>
      <c r="I167" s="77">
        <v>507</v>
      </c>
      <c r="J167" s="39" t="s">
        <v>165</v>
      </c>
      <c r="K167" s="48">
        <v>276049.32040000003</v>
      </c>
      <c r="L167" s="48">
        <v>82153.301999999996</v>
      </c>
      <c r="M167" s="68">
        <f t="shared" si="5"/>
        <v>193896.01840000003</v>
      </c>
      <c r="N167" s="55">
        <f>'Vos-laskelma'!AD167+M167</f>
        <v>20438217.868361749</v>
      </c>
    </row>
    <row r="168" spans="1:14" ht="13.8" x14ac:dyDescent="0.25">
      <c r="A168" s="29">
        <v>508</v>
      </c>
      <c r="B168" s="39" t="s">
        <v>166</v>
      </c>
      <c r="C168" s="48">
        <v>365158.77999999991</v>
      </c>
      <c r="D168" s="48">
        <v>96953.382199999993</v>
      </c>
      <c r="E168" s="48">
        <f t="shared" si="4"/>
        <v>268205.39779999992</v>
      </c>
      <c r="F168" s="55">
        <f>'Vos-laskelma'!K168+E168</f>
        <v>279916.6743659433</v>
      </c>
      <c r="G168" s="67"/>
      <c r="H168" s="67"/>
      <c r="I168" s="77">
        <v>508</v>
      </c>
      <c r="J168" s="39" t="s">
        <v>166</v>
      </c>
      <c r="K168" s="48">
        <v>411335.53720000002</v>
      </c>
      <c r="L168" s="48">
        <v>153850.7292</v>
      </c>
      <c r="M168" s="68">
        <f t="shared" si="5"/>
        <v>257484.80800000002</v>
      </c>
      <c r="N168" s="55">
        <f>'Vos-laskelma'!AD168+M168</f>
        <v>26684902.958754633</v>
      </c>
    </row>
    <row r="169" spans="1:14" ht="13.8" x14ac:dyDescent="0.25">
      <c r="A169" s="29">
        <v>529</v>
      </c>
      <c r="B169" s="39" t="s">
        <v>167</v>
      </c>
      <c r="C169" s="48">
        <v>327972.2022</v>
      </c>
      <c r="D169" s="48">
        <v>530568.2551200001</v>
      </c>
      <c r="E169" s="78">
        <f t="shared" si="4"/>
        <v>-202596.0529200001</v>
      </c>
      <c r="F169" s="55">
        <f>'Vos-laskelma'!K169+E169</f>
        <v>8731398.7766061779</v>
      </c>
      <c r="G169" s="67"/>
      <c r="H169" s="67"/>
      <c r="I169" s="77">
        <v>529</v>
      </c>
      <c r="J169" s="39" t="s">
        <v>167</v>
      </c>
      <c r="K169" s="48">
        <v>446686.35200000019</v>
      </c>
      <c r="L169" s="48">
        <v>563915.913176</v>
      </c>
      <c r="M169" s="68">
        <f t="shared" si="5"/>
        <v>-117229.56117599981</v>
      </c>
      <c r="N169" s="55">
        <f>'Vos-laskelma'!AD169+M169</f>
        <v>20640576.039395858</v>
      </c>
    </row>
    <row r="170" spans="1:14" ht="13.8" x14ac:dyDescent="0.25">
      <c r="A170" s="29">
        <v>531</v>
      </c>
      <c r="B170" s="39" t="s">
        <v>168</v>
      </c>
      <c r="C170" s="48">
        <v>108876.9342</v>
      </c>
      <c r="D170" s="48">
        <v>174858.89008000001</v>
      </c>
      <c r="E170" s="78">
        <f t="shared" si="4"/>
        <v>-65981.955880000009</v>
      </c>
      <c r="F170" s="55">
        <f>'Vos-laskelma'!K170+E170</f>
        <v>2107240.3540415405</v>
      </c>
      <c r="G170" s="67"/>
      <c r="H170" s="67"/>
      <c r="I170" s="77">
        <v>531</v>
      </c>
      <c r="J170" s="39" t="s">
        <v>168</v>
      </c>
      <c r="K170" s="48">
        <v>81086.376000000004</v>
      </c>
      <c r="L170" s="48">
        <v>189093.42883200001</v>
      </c>
      <c r="M170" s="68">
        <f t="shared" si="5"/>
        <v>-108007.052832</v>
      </c>
      <c r="N170" s="55">
        <f>'Vos-laskelma'!AD170+M170</f>
        <v>13313679.938376497</v>
      </c>
    </row>
    <row r="171" spans="1:14" ht="13.8" x14ac:dyDescent="0.25">
      <c r="A171" s="29">
        <v>535</v>
      </c>
      <c r="B171" s="39" t="s">
        <v>169</v>
      </c>
      <c r="C171" s="48">
        <v>255089.49059999996</v>
      </c>
      <c r="D171" s="48">
        <v>340119.32080000004</v>
      </c>
      <c r="E171" s="78">
        <f t="shared" si="4"/>
        <v>-85029.830200000084</v>
      </c>
      <c r="F171" s="55">
        <f>'Vos-laskelma'!K171+E171</f>
        <v>15889495.317694258</v>
      </c>
      <c r="G171" s="67"/>
      <c r="H171" s="67"/>
      <c r="I171" s="77">
        <v>535</v>
      </c>
      <c r="J171" s="39" t="s">
        <v>169</v>
      </c>
      <c r="K171" s="48">
        <v>192188.93680000002</v>
      </c>
      <c r="L171" s="48">
        <v>244752.82439999995</v>
      </c>
      <c r="M171" s="68">
        <f t="shared" si="5"/>
        <v>-52563.887599999929</v>
      </c>
      <c r="N171" s="55">
        <f>'Vos-laskelma'!AD171+M171</f>
        <v>43605545.247561194</v>
      </c>
    </row>
    <row r="172" spans="1:14" ht="13.8" x14ac:dyDescent="0.25">
      <c r="A172" s="29">
        <v>536</v>
      </c>
      <c r="B172" s="39" t="s">
        <v>170</v>
      </c>
      <c r="C172" s="48">
        <v>849776.64660000009</v>
      </c>
      <c r="D172" s="48">
        <v>1068809.3159519997</v>
      </c>
      <c r="E172" s="78">
        <f t="shared" si="4"/>
        <v>-219032.66935199965</v>
      </c>
      <c r="F172" s="55">
        <f>'Vos-laskelma'!K172+E172</f>
        <v>18829442.321156438</v>
      </c>
      <c r="G172" s="67"/>
      <c r="H172" s="67"/>
      <c r="I172" s="77">
        <v>536</v>
      </c>
      <c r="J172" s="39" t="s">
        <v>170</v>
      </c>
      <c r="K172" s="48">
        <v>747274.97039999999</v>
      </c>
      <c r="L172" s="48">
        <v>912203.23661600007</v>
      </c>
      <c r="M172" s="68">
        <f t="shared" si="5"/>
        <v>-164928.26621600008</v>
      </c>
      <c r="N172" s="55">
        <f>'Vos-laskelma'!AD172+M172</f>
        <v>51145940.033316553</v>
      </c>
    </row>
    <row r="173" spans="1:14" ht="13.8" x14ac:dyDescent="0.25">
      <c r="A173" s="29">
        <v>538</v>
      </c>
      <c r="B173" s="39" t="s">
        <v>171</v>
      </c>
      <c r="C173" s="48">
        <v>152174.33240000001</v>
      </c>
      <c r="D173" s="48">
        <v>138238.68100000001</v>
      </c>
      <c r="E173" s="48">
        <f t="shared" si="4"/>
        <v>13935.651400000002</v>
      </c>
      <c r="F173" s="55">
        <f>'Vos-laskelma'!K173+E173</f>
        <v>5694585.6969309384</v>
      </c>
      <c r="G173" s="67"/>
      <c r="H173" s="67"/>
      <c r="I173" s="77">
        <v>538</v>
      </c>
      <c r="J173" s="39" t="s">
        <v>171</v>
      </c>
      <c r="K173" s="48">
        <v>95383.184399999998</v>
      </c>
      <c r="L173" s="48">
        <v>143565.56255999999</v>
      </c>
      <c r="M173" s="68">
        <f t="shared" si="5"/>
        <v>-48182.378159999993</v>
      </c>
      <c r="N173" s="55">
        <f>'Vos-laskelma'!AD173+M173</f>
        <v>10888554.215533536</v>
      </c>
    </row>
    <row r="174" spans="1:14" ht="13.8" x14ac:dyDescent="0.25">
      <c r="A174" s="29">
        <v>541</v>
      </c>
      <c r="B174" s="39" t="s">
        <v>172</v>
      </c>
      <c r="C174" s="48">
        <v>73106.278200000001</v>
      </c>
      <c r="D174" s="48">
        <v>143857.65487999999</v>
      </c>
      <c r="E174" s="78">
        <f t="shared" si="4"/>
        <v>-70751.376679999987</v>
      </c>
      <c r="F174" s="55">
        <f>'Vos-laskelma'!K174+E174</f>
        <v>13915651.339410817</v>
      </c>
      <c r="G174" s="67"/>
      <c r="H174" s="67"/>
      <c r="I174" s="77">
        <v>541</v>
      </c>
      <c r="J174" s="39" t="s">
        <v>172</v>
      </c>
      <c r="K174" s="48">
        <v>62664.120399999993</v>
      </c>
      <c r="L174" s="48">
        <v>96307.853600000002</v>
      </c>
      <c r="M174" s="68">
        <f t="shared" si="5"/>
        <v>-33643.73320000001</v>
      </c>
      <c r="N174" s="55">
        <f>'Vos-laskelma'!AD174+M174</f>
        <v>43422402.906148322</v>
      </c>
    </row>
    <row r="175" spans="1:14" ht="13.8" x14ac:dyDescent="0.25">
      <c r="A175" s="29">
        <v>543</v>
      </c>
      <c r="B175" s="39" t="s">
        <v>173</v>
      </c>
      <c r="C175" s="48">
        <v>700657.72440000006</v>
      </c>
      <c r="D175" s="48">
        <v>973926.1604680001</v>
      </c>
      <c r="E175" s="78">
        <f t="shared" si="4"/>
        <v>-273268.43606800004</v>
      </c>
      <c r="F175" s="55">
        <f>'Vos-laskelma'!K175+E175</f>
        <v>30623980.537485383</v>
      </c>
      <c r="G175" s="67"/>
      <c r="H175" s="67"/>
      <c r="I175" s="77">
        <v>543</v>
      </c>
      <c r="J175" s="39" t="s">
        <v>173</v>
      </c>
      <c r="K175" s="48">
        <v>547830.93680000002</v>
      </c>
      <c r="L175" s="48">
        <v>904824.37639999983</v>
      </c>
      <c r="M175" s="68">
        <f t="shared" si="5"/>
        <v>-356993.43959999981</v>
      </c>
      <c r="N175" s="55">
        <f>'Vos-laskelma'!AD175+M175</f>
        <v>43924211.252579726</v>
      </c>
    </row>
    <row r="176" spans="1:14" ht="13.8" x14ac:dyDescent="0.25">
      <c r="A176" s="29">
        <v>545</v>
      </c>
      <c r="B176" s="39" t="s">
        <v>174</v>
      </c>
      <c r="C176" s="48">
        <v>235490.15200000003</v>
      </c>
      <c r="D176" s="48">
        <v>126762.2622</v>
      </c>
      <c r="E176" s="48">
        <f t="shared" si="4"/>
        <v>108727.88980000003</v>
      </c>
      <c r="F176" s="55">
        <f>'Vos-laskelma'!K176+E176</f>
        <v>14825496.02101193</v>
      </c>
      <c r="G176" s="67"/>
      <c r="H176" s="67"/>
      <c r="I176" s="77">
        <v>545</v>
      </c>
      <c r="J176" s="39" t="s">
        <v>174</v>
      </c>
      <c r="K176" s="48">
        <v>206272.36000000004</v>
      </c>
      <c r="L176" s="48">
        <v>143750.49640000003</v>
      </c>
      <c r="M176" s="68">
        <f t="shared" si="5"/>
        <v>62521.863600000012</v>
      </c>
      <c r="N176" s="55">
        <f>'Vos-laskelma'!AD176+M176</f>
        <v>37504297.907195859</v>
      </c>
    </row>
    <row r="177" spans="1:14" ht="13.8" x14ac:dyDescent="0.25">
      <c r="A177" s="29">
        <v>560</v>
      </c>
      <c r="B177" s="39" t="s">
        <v>175</v>
      </c>
      <c r="C177" s="48">
        <v>1220971.7248000002</v>
      </c>
      <c r="D177" s="48">
        <v>953019.70248000009</v>
      </c>
      <c r="E177" s="48">
        <f t="shared" si="4"/>
        <v>267952.02232000011</v>
      </c>
      <c r="F177" s="55">
        <f>'Vos-laskelma'!K177+E177</f>
        <v>13054146.95041405</v>
      </c>
      <c r="G177" s="67"/>
      <c r="H177" s="67"/>
      <c r="I177" s="77">
        <v>560</v>
      </c>
      <c r="J177" s="39" t="s">
        <v>175</v>
      </c>
      <c r="K177" s="48">
        <v>1108393.8572000002</v>
      </c>
      <c r="L177" s="48">
        <v>740135.101608</v>
      </c>
      <c r="M177" s="68">
        <f t="shared" si="5"/>
        <v>368258.75559200021</v>
      </c>
      <c r="N177" s="55">
        <f>'Vos-laskelma'!AD177+M177</f>
        <v>38909317.896638617</v>
      </c>
    </row>
    <row r="178" spans="1:14" ht="13.8" x14ac:dyDescent="0.25">
      <c r="A178" s="29">
        <v>561</v>
      </c>
      <c r="B178" s="39" t="s">
        <v>176</v>
      </c>
      <c r="C178" s="48">
        <v>14904.44</v>
      </c>
      <c r="D178" s="48">
        <v>570914.57419999992</v>
      </c>
      <c r="E178" s="78">
        <f t="shared" si="4"/>
        <v>-556010.13419999997</v>
      </c>
      <c r="F178" s="55">
        <f>'Vos-laskelma'!K178+E178</f>
        <v>1140072.3056568953</v>
      </c>
      <c r="G178" s="67"/>
      <c r="H178" s="67"/>
      <c r="I178" s="77">
        <v>561</v>
      </c>
      <c r="J178" s="39" t="s">
        <v>176</v>
      </c>
      <c r="K178" s="48">
        <v>11451.672399999999</v>
      </c>
      <c r="L178" s="48">
        <v>745496.76040000026</v>
      </c>
      <c r="M178" s="68">
        <f t="shared" si="5"/>
        <v>-734045.08800000022</v>
      </c>
      <c r="N178" s="55">
        <f>'Vos-laskelma'!AD178+M178</f>
        <v>3478709.7278055148</v>
      </c>
    </row>
    <row r="179" spans="1:14" ht="13.8" x14ac:dyDescent="0.25">
      <c r="A179" s="29">
        <v>562</v>
      </c>
      <c r="B179" s="39" t="s">
        <v>177</v>
      </c>
      <c r="C179" s="48">
        <v>302634.65419999999</v>
      </c>
      <c r="D179" s="48">
        <v>296802.54682799999</v>
      </c>
      <c r="E179" s="48">
        <f t="shared" si="4"/>
        <v>5832.1073719999986</v>
      </c>
      <c r="F179" s="55">
        <f>'Vos-laskelma'!K179+E179</f>
        <v>5005668.4062413936</v>
      </c>
      <c r="G179" s="67"/>
      <c r="H179" s="67"/>
      <c r="I179" s="77">
        <v>562</v>
      </c>
      <c r="J179" s="39" t="s">
        <v>177</v>
      </c>
      <c r="K179" s="48">
        <v>247882.47400000005</v>
      </c>
      <c r="L179" s="48">
        <v>297056.382056</v>
      </c>
      <c r="M179" s="68">
        <f t="shared" si="5"/>
        <v>-49173.908055999957</v>
      </c>
      <c r="N179" s="55">
        <f>'Vos-laskelma'!AD179+M179</f>
        <v>26388940.255843047</v>
      </c>
    </row>
    <row r="180" spans="1:14" ht="13.8" x14ac:dyDescent="0.25">
      <c r="A180" s="29">
        <v>563</v>
      </c>
      <c r="B180" s="39" t="s">
        <v>178</v>
      </c>
      <c r="C180" s="48">
        <v>274241.69600000005</v>
      </c>
      <c r="D180" s="48">
        <v>121113.47944000001</v>
      </c>
      <c r="E180" s="48">
        <f t="shared" si="4"/>
        <v>153128.21656000003</v>
      </c>
      <c r="F180" s="55">
        <f>'Vos-laskelma'!K180+E180</f>
        <v>7451521.8414049661</v>
      </c>
      <c r="G180" s="67"/>
      <c r="H180" s="67"/>
      <c r="I180" s="77">
        <v>563</v>
      </c>
      <c r="J180" s="39" t="s">
        <v>178</v>
      </c>
      <c r="K180" s="48">
        <v>361403.40039999998</v>
      </c>
      <c r="L180" s="48">
        <v>76942.435416000008</v>
      </c>
      <c r="M180" s="68">
        <f t="shared" si="5"/>
        <v>284460.96498399996</v>
      </c>
      <c r="N180" s="55">
        <f>'Vos-laskelma'!AD180+M180</f>
        <v>29238004.838700701</v>
      </c>
    </row>
    <row r="181" spans="1:14" ht="13.8" x14ac:dyDescent="0.25">
      <c r="A181" s="29">
        <v>564</v>
      </c>
      <c r="B181" s="39" t="s">
        <v>179</v>
      </c>
      <c r="C181" s="48">
        <v>1518166.2584000002</v>
      </c>
      <c r="D181" s="48">
        <v>13964735.924215995</v>
      </c>
      <c r="E181" s="78">
        <f t="shared" si="4"/>
        <v>-12446569.665815994</v>
      </c>
      <c r="F181" s="55">
        <f>'Vos-laskelma'!K181+E181</f>
        <v>104969576.42486633</v>
      </c>
      <c r="G181" s="67"/>
      <c r="H181" s="67"/>
      <c r="I181" s="77">
        <v>564</v>
      </c>
      <c r="J181" s="39" t="s">
        <v>179</v>
      </c>
      <c r="K181" s="48">
        <v>1154200.5467999999</v>
      </c>
      <c r="L181" s="48">
        <v>13100122.859879991</v>
      </c>
      <c r="M181" s="68">
        <f t="shared" si="5"/>
        <v>-11945922.31307999</v>
      </c>
      <c r="N181" s="55">
        <f>'Vos-laskelma'!AD181+M181</f>
        <v>327851996.2351408</v>
      </c>
    </row>
    <row r="182" spans="1:14" ht="13.8" x14ac:dyDescent="0.25">
      <c r="A182" s="29">
        <v>576</v>
      </c>
      <c r="B182" s="39" t="s">
        <v>180</v>
      </c>
      <c r="C182" s="48">
        <v>31299.324000000001</v>
      </c>
      <c r="D182" s="48">
        <v>93257.081080000004</v>
      </c>
      <c r="E182" s="78">
        <f t="shared" si="4"/>
        <v>-61957.757080000003</v>
      </c>
      <c r="F182" s="55">
        <f>'Vos-laskelma'!K182+E182</f>
        <v>2278686.348658205</v>
      </c>
      <c r="G182" s="67"/>
      <c r="H182" s="67"/>
      <c r="I182" s="77">
        <v>576</v>
      </c>
      <c r="J182" s="39" t="s">
        <v>180</v>
      </c>
      <c r="K182" s="48">
        <v>18493.384000000002</v>
      </c>
      <c r="L182" s="48">
        <v>77131.636960000003</v>
      </c>
      <c r="M182" s="68">
        <f t="shared" si="5"/>
        <v>-58638.252959999998</v>
      </c>
      <c r="N182" s="55">
        <f>'Vos-laskelma'!AD182+M182</f>
        <v>10983551.704843258</v>
      </c>
    </row>
    <row r="183" spans="1:14" ht="13.8" x14ac:dyDescent="0.25">
      <c r="A183" s="29">
        <v>577</v>
      </c>
      <c r="B183" s="39" t="s">
        <v>181</v>
      </c>
      <c r="C183" s="48">
        <v>504142.68300000014</v>
      </c>
      <c r="D183" s="48">
        <v>258393.804948</v>
      </c>
      <c r="E183" s="48">
        <f t="shared" si="4"/>
        <v>245748.87805200013</v>
      </c>
      <c r="F183" s="55">
        <f>'Vos-laskelma'!K183+E183</f>
        <v>9276222.7160287295</v>
      </c>
      <c r="G183" s="67"/>
      <c r="H183" s="67"/>
      <c r="I183" s="77">
        <v>577</v>
      </c>
      <c r="J183" s="39" t="s">
        <v>181</v>
      </c>
      <c r="K183" s="48">
        <v>472363.7044000001</v>
      </c>
      <c r="L183" s="48">
        <v>304273.06952000002</v>
      </c>
      <c r="M183" s="68">
        <f t="shared" si="5"/>
        <v>168090.63488000009</v>
      </c>
      <c r="N183" s="55">
        <f>'Vos-laskelma'!AD183+M183</f>
        <v>20264065.386901211</v>
      </c>
    </row>
    <row r="184" spans="1:14" ht="13.8" x14ac:dyDescent="0.25">
      <c r="A184" s="29">
        <v>578</v>
      </c>
      <c r="B184" s="39" t="s">
        <v>182</v>
      </c>
      <c r="C184" s="48">
        <v>370449.85619999998</v>
      </c>
      <c r="D184" s="48">
        <v>96878.86</v>
      </c>
      <c r="E184" s="48">
        <f t="shared" si="4"/>
        <v>273570.99619999999</v>
      </c>
      <c r="F184" s="55">
        <f>'Vos-laskelma'!K184+E184</f>
        <v>2436001.4255083287</v>
      </c>
      <c r="G184" s="67"/>
      <c r="H184" s="67"/>
      <c r="I184" s="77">
        <v>578</v>
      </c>
      <c r="J184" s="39" t="s">
        <v>182</v>
      </c>
      <c r="K184" s="48">
        <v>125328.2408</v>
      </c>
      <c r="L184" s="48">
        <v>78241.24000000002</v>
      </c>
      <c r="M184" s="68">
        <f t="shared" si="5"/>
        <v>47087.00079999998</v>
      </c>
      <c r="N184" s="55">
        <f>'Vos-laskelma'!AD184+M184</f>
        <v>13738590.741461204</v>
      </c>
    </row>
    <row r="185" spans="1:14" ht="13.8" x14ac:dyDescent="0.25">
      <c r="A185" s="29">
        <v>580</v>
      </c>
      <c r="B185" s="39" t="s">
        <v>183</v>
      </c>
      <c r="C185" s="48">
        <v>62598.648000000008</v>
      </c>
      <c r="D185" s="48">
        <v>47694.208000000006</v>
      </c>
      <c r="E185" s="48">
        <f t="shared" si="4"/>
        <v>14904.440000000002</v>
      </c>
      <c r="F185" s="55">
        <f>'Vos-laskelma'!K185+E185</f>
        <v>1780150.415739842</v>
      </c>
      <c r="G185" s="67"/>
      <c r="H185" s="67"/>
      <c r="I185" s="77">
        <v>580</v>
      </c>
      <c r="J185" s="39" t="s">
        <v>183</v>
      </c>
      <c r="K185" s="48">
        <v>68425.520799999998</v>
      </c>
      <c r="L185" s="48">
        <v>79052.103759999998</v>
      </c>
      <c r="M185" s="68">
        <f t="shared" si="5"/>
        <v>-10626.58296</v>
      </c>
      <c r="N185" s="55">
        <f>'Vos-laskelma'!AD185+M185</f>
        <v>18435181.897998642</v>
      </c>
    </row>
    <row r="186" spans="1:14" ht="13.8" x14ac:dyDescent="0.25">
      <c r="A186" s="29">
        <v>581</v>
      </c>
      <c r="B186" s="39" t="s">
        <v>184</v>
      </c>
      <c r="C186" s="48">
        <v>175946.9142</v>
      </c>
      <c r="D186" s="48">
        <v>74075.066800000015</v>
      </c>
      <c r="E186" s="48">
        <f t="shared" si="4"/>
        <v>101871.84739999998</v>
      </c>
      <c r="F186" s="55">
        <f>'Vos-laskelma'!K186+E186</f>
        <v>5705105.0027646497</v>
      </c>
      <c r="G186" s="67"/>
      <c r="H186" s="67"/>
      <c r="I186" s="77">
        <v>581</v>
      </c>
      <c r="J186" s="39" t="s">
        <v>184</v>
      </c>
      <c r="K186" s="48">
        <v>156624.73679999998</v>
      </c>
      <c r="L186" s="48">
        <v>71128.400000000023</v>
      </c>
      <c r="M186" s="68">
        <f t="shared" si="5"/>
        <v>85496.336799999961</v>
      </c>
      <c r="N186" s="55">
        <f>'Vos-laskelma'!AD186+M186</f>
        <v>22106239.084576175</v>
      </c>
    </row>
    <row r="187" spans="1:14" ht="13.8" x14ac:dyDescent="0.25">
      <c r="A187" s="29">
        <v>583</v>
      </c>
      <c r="B187" s="39" t="s">
        <v>185</v>
      </c>
      <c r="C187" s="48">
        <v>96953.382200000007</v>
      </c>
      <c r="D187" s="48">
        <v>7452.22</v>
      </c>
      <c r="E187" s="48">
        <f t="shared" si="4"/>
        <v>89501.162200000006</v>
      </c>
      <c r="F187" s="55">
        <f>'Vos-laskelma'!K187+E187</f>
        <v>196616.15889586677</v>
      </c>
      <c r="G187" s="67"/>
      <c r="H187" s="67"/>
      <c r="I187" s="77">
        <v>583</v>
      </c>
      <c r="J187" s="39" t="s">
        <v>185</v>
      </c>
      <c r="K187" s="48">
        <v>106692.6</v>
      </c>
      <c r="L187" s="48">
        <v>4338.8324000000002</v>
      </c>
      <c r="M187" s="68">
        <f t="shared" si="5"/>
        <v>102353.76760000001</v>
      </c>
      <c r="N187" s="55">
        <f>'Vos-laskelma'!AD187+M187</f>
        <v>5250557.4616609234</v>
      </c>
    </row>
    <row r="188" spans="1:14" ht="13.8" x14ac:dyDescent="0.25">
      <c r="A188" s="29">
        <v>584</v>
      </c>
      <c r="B188" s="39" t="s">
        <v>186</v>
      </c>
      <c r="C188" s="48">
        <v>50675.096000000005</v>
      </c>
      <c r="D188" s="48">
        <v>0</v>
      </c>
      <c r="E188" s="48">
        <f t="shared" si="4"/>
        <v>50675.096000000005</v>
      </c>
      <c r="F188" s="55">
        <f>'Vos-laskelma'!K188+E188</f>
        <v>5609874.9283274049</v>
      </c>
      <c r="G188" s="67"/>
      <c r="H188" s="67"/>
      <c r="I188" s="77">
        <v>584</v>
      </c>
      <c r="J188" s="39" t="s">
        <v>186</v>
      </c>
      <c r="K188" s="48">
        <v>25606.224000000002</v>
      </c>
      <c r="L188" s="48">
        <v>34141.632000000005</v>
      </c>
      <c r="M188" s="68">
        <f t="shared" si="5"/>
        <v>-8535.4080000000031</v>
      </c>
      <c r="N188" s="55">
        <f>'Vos-laskelma'!AD188+M188</f>
        <v>13663074.664340157</v>
      </c>
    </row>
    <row r="189" spans="1:14" ht="13.8" x14ac:dyDescent="0.25">
      <c r="A189" s="29">
        <v>588</v>
      </c>
      <c r="B189" s="39" t="s">
        <v>187</v>
      </c>
      <c r="C189" s="48">
        <v>41732.432000000001</v>
      </c>
      <c r="D189" s="48">
        <v>90857.466239999994</v>
      </c>
      <c r="E189" s="78">
        <f t="shared" si="4"/>
        <v>-49125.034239999994</v>
      </c>
      <c r="F189" s="55">
        <f>'Vos-laskelma'!K189+E189</f>
        <v>-406719.23232065886</v>
      </c>
      <c r="G189" s="67"/>
      <c r="H189" s="67"/>
      <c r="I189" s="77">
        <v>588</v>
      </c>
      <c r="J189" s="39" t="s">
        <v>187</v>
      </c>
      <c r="K189" s="48">
        <v>55551.280400000003</v>
      </c>
      <c r="L189" s="48">
        <v>49420.012320000002</v>
      </c>
      <c r="M189" s="68">
        <f t="shared" si="5"/>
        <v>6131.2680800000016</v>
      </c>
      <c r="N189" s="55">
        <f>'Vos-laskelma'!AD189+M189</f>
        <v>6244426.8755067959</v>
      </c>
    </row>
    <row r="190" spans="1:14" ht="13.8" x14ac:dyDescent="0.25">
      <c r="A190" s="29">
        <v>592</v>
      </c>
      <c r="B190" s="39" t="s">
        <v>188</v>
      </c>
      <c r="C190" s="48">
        <v>177586.40260000003</v>
      </c>
      <c r="D190" s="48">
        <v>68044.730376000007</v>
      </c>
      <c r="E190" s="48">
        <f t="shared" si="4"/>
        <v>109541.67222400002</v>
      </c>
      <c r="F190" s="55">
        <f>'Vos-laskelma'!K190+E190</f>
        <v>5079061.2306998307</v>
      </c>
      <c r="G190" s="67"/>
      <c r="H190" s="67"/>
      <c r="I190" s="77">
        <v>592</v>
      </c>
      <c r="J190" s="39" t="s">
        <v>188</v>
      </c>
      <c r="K190" s="48">
        <v>156482.48000000001</v>
      </c>
      <c r="L190" s="48">
        <v>64385.427680000008</v>
      </c>
      <c r="M190" s="68">
        <f t="shared" si="5"/>
        <v>92097.052320000003</v>
      </c>
      <c r="N190" s="55">
        <f>'Vos-laskelma'!AD190+M190</f>
        <v>11033610.462125167</v>
      </c>
    </row>
    <row r="191" spans="1:14" ht="13.8" x14ac:dyDescent="0.25">
      <c r="A191" s="29">
        <v>593</v>
      </c>
      <c r="B191" s="39" t="s">
        <v>189</v>
      </c>
      <c r="C191" s="48">
        <v>255014.96839999995</v>
      </c>
      <c r="D191" s="48">
        <v>405564.71684000001</v>
      </c>
      <c r="E191" s="78">
        <f t="shared" si="4"/>
        <v>-150549.74844000005</v>
      </c>
      <c r="F191" s="55">
        <f>'Vos-laskelma'!K191+E191</f>
        <v>2783539.312832396</v>
      </c>
      <c r="G191" s="67"/>
      <c r="H191" s="67"/>
      <c r="I191" s="77">
        <v>593</v>
      </c>
      <c r="J191" s="39" t="s">
        <v>189</v>
      </c>
      <c r="K191" s="48">
        <v>235079.36199999999</v>
      </c>
      <c r="L191" s="48">
        <v>408333.91872000007</v>
      </c>
      <c r="M191" s="68">
        <f t="shared" si="5"/>
        <v>-173254.55672000008</v>
      </c>
      <c r="N191" s="55">
        <f>'Vos-laskelma'!AD191+M191</f>
        <v>54739681.379181378</v>
      </c>
    </row>
    <row r="192" spans="1:14" ht="13.8" x14ac:dyDescent="0.25">
      <c r="A192" s="29">
        <v>595</v>
      </c>
      <c r="B192" s="39" t="s">
        <v>190</v>
      </c>
      <c r="C192" s="48">
        <v>272825.77420000004</v>
      </c>
      <c r="D192" s="48">
        <v>73881.309080000006</v>
      </c>
      <c r="E192" s="48">
        <f t="shared" si="4"/>
        <v>198944.46512000004</v>
      </c>
      <c r="F192" s="55">
        <f>'Vos-laskelma'!K192+E192</f>
        <v>4974520.4834978366</v>
      </c>
      <c r="G192" s="67"/>
      <c r="H192" s="67"/>
      <c r="I192" s="77">
        <v>595</v>
      </c>
      <c r="J192" s="39" t="s">
        <v>190</v>
      </c>
      <c r="K192" s="48">
        <v>159327.61600000001</v>
      </c>
      <c r="L192" s="48">
        <v>64157.816800000001</v>
      </c>
      <c r="M192" s="68">
        <f t="shared" si="5"/>
        <v>95169.799200000009</v>
      </c>
      <c r="N192" s="55">
        <f>'Vos-laskelma'!AD192+M192</f>
        <v>22894946.852822214</v>
      </c>
    </row>
    <row r="193" spans="1:14" ht="13.8" x14ac:dyDescent="0.25">
      <c r="A193" s="29">
        <v>598</v>
      </c>
      <c r="B193" s="39" t="s">
        <v>191</v>
      </c>
      <c r="C193" s="48">
        <v>1152336.7786000003</v>
      </c>
      <c r="D193" s="48">
        <v>341460.72039999999</v>
      </c>
      <c r="E193" s="48">
        <f t="shared" si="4"/>
        <v>810876.05820000032</v>
      </c>
      <c r="F193" s="55">
        <f>'Vos-laskelma'!K193+E193</f>
        <v>10838120.889475755</v>
      </c>
      <c r="G193" s="67"/>
      <c r="H193" s="67"/>
      <c r="I193" s="77">
        <v>598</v>
      </c>
      <c r="J193" s="39" t="s">
        <v>191</v>
      </c>
      <c r="K193" s="48">
        <v>1052771.4484000001</v>
      </c>
      <c r="L193" s="48">
        <v>212033.76040000003</v>
      </c>
      <c r="M193" s="68">
        <f t="shared" si="5"/>
        <v>840737.68800000008</v>
      </c>
      <c r="N193" s="55">
        <f>'Vos-laskelma'!AD193+M193</f>
        <v>50927548.503133573</v>
      </c>
    </row>
    <row r="194" spans="1:14" ht="13.8" x14ac:dyDescent="0.25">
      <c r="A194" s="29">
        <v>599</v>
      </c>
      <c r="B194" s="39" t="s">
        <v>192</v>
      </c>
      <c r="C194" s="48">
        <v>253524.52439999999</v>
      </c>
      <c r="D194" s="48">
        <v>547216.51460000011</v>
      </c>
      <c r="E194" s="78">
        <f t="shared" si="4"/>
        <v>-293691.99020000012</v>
      </c>
      <c r="F194" s="55">
        <f>'Vos-laskelma'!K194+E194</f>
        <v>14194232.943196405</v>
      </c>
      <c r="G194" s="67"/>
      <c r="H194" s="67"/>
      <c r="I194" s="77">
        <v>599</v>
      </c>
      <c r="J194" s="39" t="s">
        <v>192</v>
      </c>
      <c r="K194" s="48">
        <v>207766.05640000003</v>
      </c>
      <c r="L194" s="48">
        <v>390523.36736000003</v>
      </c>
      <c r="M194" s="68">
        <f t="shared" si="5"/>
        <v>-182757.31096</v>
      </c>
      <c r="N194" s="55">
        <f>'Vos-laskelma'!AD194+M194</f>
        <v>31640819.437306918</v>
      </c>
    </row>
    <row r="195" spans="1:14" ht="13.8" x14ac:dyDescent="0.25">
      <c r="A195" s="29">
        <v>601</v>
      </c>
      <c r="B195" s="39" t="s">
        <v>193</v>
      </c>
      <c r="C195" s="48">
        <v>47917.774600000004</v>
      </c>
      <c r="D195" s="48">
        <v>76787.674880000006</v>
      </c>
      <c r="E195" s="78">
        <f t="shared" si="4"/>
        <v>-28869.900280000002</v>
      </c>
      <c r="F195" s="55">
        <f>'Vos-laskelma'!K195+E195</f>
        <v>6294520.3557018843</v>
      </c>
      <c r="G195" s="67"/>
      <c r="H195" s="67"/>
      <c r="I195" s="77">
        <v>601</v>
      </c>
      <c r="J195" s="39" t="s">
        <v>193</v>
      </c>
      <c r="K195" s="48">
        <v>18493.384000000002</v>
      </c>
      <c r="L195" s="48">
        <v>98896.927360000001</v>
      </c>
      <c r="M195" s="68">
        <f t="shared" si="5"/>
        <v>-80403.543359999996</v>
      </c>
      <c r="N195" s="55">
        <f>'Vos-laskelma'!AD195+M195</f>
        <v>19094842.592863817</v>
      </c>
    </row>
    <row r="196" spans="1:14" ht="13.8" x14ac:dyDescent="0.25">
      <c r="A196" s="29">
        <v>604</v>
      </c>
      <c r="B196" s="39" t="s">
        <v>194</v>
      </c>
      <c r="C196" s="48">
        <v>302709.1764</v>
      </c>
      <c r="D196" s="48">
        <v>1225423.6810280001</v>
      </c>
      <c r="E196" s="78">
        <f t="shared" si="4"/>
        <v>-922714.50462800008</v>
      </c>
      <c r="F196" s="55">
        <f>'Vos-laskelma'!K196+E196</f>
        <v>16693700.269826403</v>
      </c>
      <c r="G196" s="67"/>
      <c r="H196" s="67"/>
      <c r="I196" s="77">
        <v>604</v>
      </c>
      <c r="J196" s="39" t="s">
        <v>194</v>
      </c>
      <c r="K196" s="48">
        <v>196456.64080000002</v>
      </c>
      <c r="L196" s="48">
        <v>1086585.8897599999</v>
      </c>
      <c r="M196" s="68">
        <f t="shared" si="5"/>
        <v>-890129.24895999988</v>
      </c>
      <c r="N196" s="55">
        <f>'Vos-laskelma'!AD196+M196</f>
        <v>18496201.044986669</v>
      </c>
    </row>
    <row r="197" spans="1:14" ht="13.8" x14ac:dyDescent="0.25">
      <c r="A197" s="29">
        <v>607</v>
      </c>
      <c r="B197" s="39" t="s">
        <v>195</v>
      </c>
      <c r="C197" s="48">
        <v>26827.992000000002</v>
      </c>
      <c r="D197" s="48">
        <v>70885.516640000002</v>
      </c>
      <c r="E197" s="78">
        <f t="shared" si="4"/>
        <v>-44057.524640000003</v>
      </c>
      <c r="F197" s="55">
        <f>'Vos-laskelma'!K197+E197</f>
        <v>3953936.2981474968</v>
      </c>
      <c r="G197" s="67"/>
      <c r="H197" s="67"/>
      <c r="I197" s="77">
        <v>607</v>
      </c>
      <c r="J197" s="39" t="s">
        <v>195</v>
      </c>
      <c r="K197" s="48">
        <v>36986.768000000004</v>
      </c>
      <c r="L197" s="48">
        <v>44128.059359999999</v>
      </c>
      <c r="M197" s="68">
        <f t="shared" si="5"/>
        <v>-7141.2913599999956</v>
      </c>
      <c r="N197" s="55">
        <f>'Vos-laskelma'!AD197+M197</f>
        <v>16683315.336473137</v>
      </c>
    </row>
    <row r="198" spans="1:14" ht="13.8" x14ac:dyDescent="0.25">
      <c r="A198" s="29">
        <v>608</v>
      </c>
      <c r="B198" s="39" t="s">
        <v>196</v>
      </c>
      <c r="C198" s="48">
        <v>62598.648000000008</v>
      </c>
      <c r="D198" s="48">
        <v>98369.304000000004</v>
      </c>
      <c r="E198" s="78">
        <f t="shared" si="4"/>
        <v>-35770.655999999995</v>
      </c>
      <c r="F198" s="55">
        <f>'Vos-laskelma'!K198+E198</f>
        <v>2422551.5467747753</v>
      </c>
      <c r="G198" s="67"/>
      <c r="H198" s="67"/>
      <c r="I198" s="77">
        <v>608</v>
      </c>
      <c r="J198" s="39" t="s">
        <v>196</v>
      </c>
      <c r="K198" s="48">
        <v>55480.152000000002</v>
      </c>
      <c r="L198" s="48">
        <v>78241.24000000002</v>
      </c>
      <c r="M198" s="68">
        <f t="shared" si="5"/>
        <v>-22761.088000000018</v>
      </c>
      <c r="N198" s="55">
        <f>'Vos-laskelma'!AD198+M198</f>
        <v>7938048.0691328198</v>
      </c>
    </row>
    <row r="199" spans="1:14" ht="13.8" x14ac:dyDescent="0.25">
      <c r="A199" s="29">
        <v>609</v>
      </c>
      <c r="B199" s="39" t="s">
        <v>197</v>
      </c>
      <c r="C199" s="48">
        <v>1362712.9491999988</v>
      </c>
      <c r="D199" s="48">
        <v>4315930.8563400032</v>
      </c>
      <c r="E199" s="78">
        <f t="shared" si="4"/>
        <v>-2953217.9071400044</v>
      </c>
      <c r="F199" s="55">
        <f>'Vos-laskelma'!K199+E199</f>
        <v>24415137.696791735</v>
      </c>
      <c r="G199" s="67"/>
      <c r="H199" s="67"/>
      <c r="I199" s="77">
        <v>609</v>
      </c>
      <c r="J199" s="39" t="s">
        <v>197</v>
      </c>
      <c r="K199" s="48">
        <v>1344611.2736</v>
      </c>
      <c r="L199" s="48">
        <v>4208826.7556160009</v>
      </c>
      <c r="M199" s="68">
        <f t="shared" si="5"/>
        <v>-2864215.4820160009</v>
      </c>
      <c r="N199" s="55">
        <f>'Vos-laskelma'!AD199+M199</f>
        <v>180008719.11978844</v>
      </c>
    </row>
    <row r="200" spans="1:14" ht="13.8" x14ac:dyDescent="0.25">
      <c r="A200" s="29">
        <v>611</v>
      </c>
      <c r="B200" s="39" t="s">
        <v>198</v>
      </c>
      <c r="C200" s="48">
        <v>213282.53640000001</v>
      </c>
      <c r="D200" s="48">
        <v>262392.66619999998</v>
      </c>
      <c r="E200" s="78">
        <f t="shared" si="4"/>
        <v>-49110.129799999966</v>
      </c>
      <c r="F200" s="55">
        <f>'Vos-laskelma'!K200+E200</f>
        <v>4077846.4549299073</v>
      </c>
      <c r="G200" s="67"/>
      <c r="H200" s="67"/>
      <c r="I200" s="77">
        <v>611</v>
      </c>
      <c r="J200" s="39" t="s">
        <v>198</v>
      </c>
      <c r="K200" s="48">
        <v>158189.56160000002</v>
      </c>
      <c r="L200" s="48">
        <v>177963.2568</v>
      </c>
      <c r="M200" s="68">
        <f t="shared" si="5"/>
        <v>-19773.695199999987</v>
      </c>
      <c r="N200" s="55">
        <f>'Vos-laskelma'!AD200+M200</f>
        <v>6226456.302999204</v>
      </c>
    </row>
    <row r="201" spans="1:14" ht="13.8" x14ac:dyDescent="0.25">
      <c r="A201" s="29">
        <v>614</v>
      </c>
      <c r="B201" s="39" t="s">
        <v>199</v>
      </c>
      <c r="C201" s="48">
        <v>7452.22</v>
      </c>
      <c r="D201" s="48">
        <v>54431.01488000001</v>
      </c>
      <c r="E201" s="78">
        <f t="shared" si="4"/>
        <v>-46978.794880000009</v>
      </c>
      <c r="F201" s="55">
        <f>'Vos-laskelma'!K201+E201</f>
        <v>3592208.4987636916</v>
      </c>
      <c r="G201" s="67"/>
      <c r="H201" s="67"/>
      <c r="I201" s="77">
        <v>614</v>
      </c>
      <c r="J201" s="39" t="s">
        <v>199</v>
      </c>
      <c r="K201" s="48">
        <v>0</v>
      </c>
      <c r="L201" s="48">
        <v>100945.42528</v>
      </c>
      <c r="M201" s="68">
        <f t="shared" si="5"/>
        <v>-100945.42528</v>
      </c>
      <c r="N201" s="55">
        <f>'Vos-laskelma'!AD201+M201</f>
        <v>18471058.940909952</v>
      </c>
    </row>
    <row r="202" spans="1:14" ht="13.8" x14ac:dyDescent="0.25">
      <c r="A202" s="29">
        <v>615</v>
      </c>
      <c r="B202" s="39" t="s">
        <v>200</v>
      </c>
      <c r="C202" s="48">
        <v>125420.86259999999</v>
      </c>
      <c r="D202" s="48">
        <v>61957.757079999996</v>
      </c>
      <c r="E202" s="48">
        <f t="shared" ref="E202:E265" si="6">C202-D202</f>
        <v>63463.105519999997</v>
      </c>
      <c r="F202" s="55">
        <f>'Vos-laskelma'!K202+E202</f>
        <v>15089052.987239299</v>
      </c>
      <c r="G202" s="67"/>
      <c r="H202" s="67"/>
      <c r="I202" s="77">
        <v>615</v>
      </c>
      <c r="J202" s="39" t="s">
        <v>200</v>
      </c>
      <c r="K202" s="48">
        <v>88199.216</v>
      </c>
      <c r="L202" s="48">
        <v>69022.999360000002</v>
      </c>
      <c r="M202" s="68">
        <f t="shared" ref="M202:M265" si="7">K202-L202</f>
        <v>19176.216639999999</v>
      </c>
      <c r="N202" s="55">
        <f>'Vos-laskelma'!AD202+M202</f>
        <v>39840926.066553719</v>
      </c>
    </row>
    <row r="203" spans="1:14" ht="13.8" x14ac:dyDescent="0.25">
      <c r="A203" s="29">
        <v>616</v>
      </c>
      <c r="B203" s="39" t="s">
        <v>201</v>
      </c>
      <c r="C203" s="48">
        <v>52165.54</v>
      </c>
      <c r="D203" s="48">
        <v>884608.32288000023</v>
      </c>
      <c r="E203" s="78">
        <f t="shared" si="6"/>
        <v>-832442.78288000019</v>
      </c>
      <c r="F203" s="55">
        <f>'Vos-laskelma'!K203+E203</f>
        <v>209004.48478734226</v>
      </c>
      <c r="G203" s="67"/>
      <c r="H203" s="67"/>
      <c r="I203" s="77">
        <v>616</v>
      </c>
      <c r="J203" s="39" t="s">
        <v>201</v>
      </c>
      <c r="K203" s="48">
        <v>14225.68</v>
      </c>
      <c r="L203" s="48">
        <v>885577.03135999991</v>
      </c>
      <c r="M203" s="68">
        <f t="shared" si="7"/>
        <v>-871351.35135999986</v>
      </c>
      <c r="N203" s="55">
        <f>'Vos-laskelma'!AD203+M203</f>
        <v>3159910.4617142892</v>
      </c>
    </row>
    <row r="204" spans="1:14" ht="13.8" x14ac:dyDescent="0.25">
      <c r="A204" s="29">
        <v>619</v>
      </c>
      <c r="B204" s="39" t="s">
        <v>202</v>
      </c>
      <c r="C204" s="48">
        <v>284972.89280000003</v>
      </c>
      <c r="D204" s="48">
        <v>94673.00288</v>
      </c>
      <c r="E204" s="48">
        <f t="shared" si="6"/>
        <v>190299.88992000005</v>
      </c>
      <c r="F204" s="55">
        <f>'Vos-laskelma'!K204+E204</f>
        <v>3860835.2077740147</v>
      </c>
      <c r="G204" s="67"/>
      <c r="H204" s="67"/>
      <c r="I204" s="77">
        <v>619</v>
      </c>
      <c r="J204" s="39" t="s">
        <v>202</v>
      </c>
      <c r="K204" s="48">
        <v>328897.72160000005</v>
      </c>
      <c r="L204" s="48">
        <v>78980.975360000011</v>
      </c>
      <c r="M204" s="68">
        <f t="shared" si="7"/>
        <v>249916.74624000004</v>
      </c>
      <c r="N204" s="55">
        <f>'Vos-laskelma'!AD204+M204</f>
        <v>11972816.8168888</v>
      </c>
    </row>
    <row r="205" spans="1:14" ht="13.8" x14ac:dyDescent="0.25">
      <c r="A205" s="29">
        <v>620</v>
      </c>
      <c r="B205" s="39" t="s">
        <v>203</v>
      </c>
      <c r="C205" s="48">
        <v>26827.992000000002</v>
      </c>
      <c r="D205" s="48">
        <v>65579.536000000007</v>
      </c>
      <c r="E205" s="78">
        <f t="shared" si="6"/>
        <v>-38751.544000000009</v>
      </c>
      <c r="F205" s="55">
        <f>'Vos-laskelma'!K205+E205</f>
        <v>3840193.4267399427</v>
      </c>
      <c r="G205" s="67"/>
      <c r="H205" s="67"/>
      <c r="I205" s="77">
        <v>620</v>
      </c>
      <c r="J205" s="39" t="s">
        <v>203</v>
      </c>
      <c r="K205" s="48">
        <v>48438.440399999999</v>
      </c>
      <c r="L205" s="48">
        <v>44099.608000000007</v>
      </c>
      <c r="M205" s="68">
        <f t="shared" si="7"/>
        <v>4338.832399999992</v>
      </c>
      <c r="N205" s="55">
        <f>'Vos-laskelma'!AD205+M205</f>
        <v>15295112.620651186</v>
      </c>
    </row>
    <row r="206" spans="1:14" ht="13.8" x14ac:dyDescent="0.25">
      <c r="A206" s="29">
        <v>623</v>
      </c>
      <c r="B206" s="39" t="s">
        <v>204</v>
      </c>
      <c r="C206" s="48">
        <v>0</v>
      </c>
      <c r="D206" s="48">
        <v>127880.09520000001</v>
      </c>
      <c r="E206" s="78">
        <f t="shared" si="6"/>
        <v>-127880.09520000001</v>
      </c>
      <c r="F206" s="55">
        <f>'Vos-laskelma'!K206+E206</f>
        <v>1070678.9435656837</v>
      </c>
      <c r="G206" s="67"/>
      <c r="H206" s="67"/>
      <c r="I206" s="77">
        <v>623</v>
      </c>
      <c r="J206" s="39" t="s">
        <v>204</v>
      </c>
      <c r="K206" s="48">
        <v>0</v>
      </c>
      <c r="L206" s="48">
        <v>96805.752400000012</v>
      </c>
      <c r="M206" s="68">
        <f t="shared" si="7"/>
        <v>-96805.752400000012</v>
      </c>
      <c r="N206" s="55">
        <f>'Vos-laskelma'!AD206+M206</f>
        <v>8230135.9731728546</v>
      </c>
    </row>
    <row r="207" spans="1:14" ht="13.8" x14ac:dyDescent="0.25">
      <c r="A207" s="29">
        <v>624</v>
      </c>
      <c r="B207" s="39" t="s">
        <v>205</v>
      </c>
      <c r="C207" s="48">
        <v>153515.73200000002</v>
      </c>
      <c r="D207" s="48">
        <v>341073.20496000006</v>
      </c>
      <c r="E207" s="78">
        <f t="shared" si="6"/>
        <v>-187557.47296000004</v>
      </c>
      <c r="F207" s="55">
        <f>'Vos-laskelma'!K207+E207</f>
        <v>5238768.0112526035</v>
      </c>
      <c r="G207" s="67"/>
      <c r="H207" s="67"/>
      <c r="I207" s="77">
        <v>624</v>
      </c>
      <c r="J207" s="39" t="s">
        <v>205</v>
      </c>
      <c r="K207" s="48">
        <v>130876.25600000002</v>
      </c>
      <c r="L207" s="48">
        <v>282379.74800000002</v>
      </c>
      <c r="M207" s="68">
        <f t="shared" si="7"/>
        <v>-151503.492</v>
      </c>
      <c r="N207" s="55">
        <f>'Vos-laskelma'!AD207+M207</f>
        <v>10184097.638711922</v>
      </c>
    </row>
    <row r="208" spans="1:14" ht="13.8" x14ac:dyDescent="0.25">
      <c r="A208" s="29">
        <v>625</v>
      </c>
      <c r="B208" s="39" t="s">
        <v>206</v>
      </c>
      <c r="C208" s="48">
        <v>271260.80800000002</v>
      </c>
      <c r="D208" s="48">
        <v>104480.1244</v>
      </c>
      <c r="E208" s="48">
        <f t="shared" si="6"/>
        <v>166780.68360000002</v>
      </c>
      <c r="F208" s="55">
        <f>'Vos-laskelma'!K208+E208</f>
        <v>5095295.3801374696</v>
      </c>
      <c r="G208" s="67"/>
      <c r="H208" s="67"/>
      <c r="I208" s="77">
        <v>625</v>
      </c>
      <c r="J208" s="39" t="s">
        <v>206</v>
      </c>
      <c r="K208" s="48">
        <v>21338.52</v>
      </c>
      <c r="L208" s="48">
        <v>73973.536000000007</v>
      </c>
      <c r="M208" s="68">
        <f t="shared" si="7"/>
        <v>-52635.016000000003</v>
      </c>
      <c r="N208" s="55">
        <f>'Vos-laskelma'!AD208+M208</f>
        <v>11515144.808264082</v>
      </c>
    </row>
    <row r="209" spans="1:14" ht="13.8" x14ac:dyDescent="0.25">
      <c r="A209" s="29">
        <v>626</v>
      </c>
      <c r="B209" s="39" t="s">
        <v>207</v>
      </c>
      <c r="C209" s="48">
        <v>53730.506200000003</v>
      </c>
      <c r="D209" s="48">
        <v>47694.208000000006</v>
      </c>
      <c r="E209" s="48">
        <f t="shared" si="6"/>
        <v>6036.2981999999975</v>
      </c>
      <c r="F209" s="55">
        <f>'Vos-laskelma'!K209+E209</f>
        <v>2185154.2143183351</v>
      </c>
      <c r="G209" s="67"/>
      <c r="H209" s="67"/>
      <c r="I209" s="77">
        <v>626</v>
      </c>
      <c r="J209" s="39" t="s">
        <v>207</v>
      </c>
      <c r="K209" s="48">
        <v>49789.88</v>
      </c>
      <c r="L209" s="48">
        <v>81086.376000000004</v>
      </c>
      <c r="M209" s="68">
        <f t="shared" si="7"/>
        <v>-31296.496000000006</v>
      </c>
      <c r="N209" s="55">
        <f>'Vos-laskelma'!AD209+M209</f>
        <v>20385103.615266085</v>
      </c>
    </row>
    <row r="210" spans="1:14" ht="13.8" x14ac:dyDescent="0.25">
      <c r="A210" s="29">
        <v>630</v>
      </c>
      <c r="B210" s="39" t="s">
        <v>208</v>
      </c>
      <c r="C210" s="48">
        <v>208811.20440000002</v>
      </c>
      <c r="D210" s="48">
        <v>11923.552000000001</v>
      </c>
      <c r="E210" s="48">
        <f t="shared" si="6"/>
        <v>196887.65240000002</v>
      </c>
      <c r="F210" s="55">
        <f>'Vos-laskelma'!K210+E210</f>
        <v>2520300.7054049894</v>
      </c>
      <c r="G210" s="67"/>
      <c r="H210" s="67"/>
      <c r="I210" s="77">
        <v>630</v>
      </c>
      <c r="J210" s="39" t="s">
        <v>208</v>
      </c>
      <c r="K210" s="48">
        <v>153637.34399999998</v>
      </c>
      <c r="L210" s="48">
        <v>14225.68</v>
      </c>
      <c r="M210" s="68">
        <f t="shared" si="7"/>
        <v>139411.66399999999</v>
      </c>
      <c r="N210" s="55">
        <f>'Vos-laskelma'!AD210+M210</f>
        <v>6961115.5657882784</v>
      </c>
    </row>
    <row r="211" spans="1:14" ht="13.8" x14ac:dyDescent="0.25">
      <c r="A211" s="29">
        <v>631</v>
      </c>
      <c r="B211" s="39" t="s">
        <v>209</v>
      </c>
      <c r="C211" s="48">
        <v>14904.44</v>
      </c>
      <c r="D211" s="48">
        <v>692609.32680000004</v>
      </c>
      <c r="E211" s="78">
        <f t="shared" si="6"/>
        <v>-677704.88680000009</v>
      </c>
      <c r="F211" s="55">
        <f>'Vos-laskelma'!K211+E211</f>
        <v>1411638.2253194535</v>
      </c>
      <c r="G211" s="67"/>
      <c r="H211" s="67"/>
      <c r="I211" s="77">
        <v>631</v>
      </c>
      <c r="J211" s="39" t="s">
        <v>209</v>
      </c>
      <c r="K211" s="48">
        <v>14225.68</v>
      </c>
      <c r="L211" s="48">
        <v>706333.46336000005</v>
      </c>
      <c r="M211" s="68">
        <f t="shared" si="7"/>
        <v>-692107.78336</v>
      </c>
      <c r="N211" s="55">
        <f>'Vos-laskelma'!AD211+M211</f>
        <v>3512870.4923823057</v>
      </c>
    </row>
    <row r="212" spans="1:14" ht="13.8" x14ac:dyDescent="0.25">
      <c r="A212" s="29">
        <v>635</v>
      </c>
      <c r="B212" s="39" t="s">
        <v>210</v>
      </c>
      <c r="C212" s="48">
        <v>247413.70399999997</v>
      </c>
      <c r="D212" s="48">
        <v>707141.15579999995</v>
      </c>
      <c r="E212" s="78">
        <f t="shared" si="6"/>
        <v>-459727.45179999998</v>
      </c>
      <c r="F212" s="55">
        <f>'Vos-laskelma'!K212+E212</f>
        <v>3360531.2850508066</v>
      </c>
      <c r="G212" s="67"/>
      <c r="H212" s="67"/>
      <c r="I212" s="77">
        <v>635</v>
      </c>
      <c r="J212" s="39" t="s">
        <v>210</v>
      </c>
      <c r="K212" s="48">
        <v>196314.38400000002</v>
      </c>
      <c r="L212" s="48">
        <v>610850.69919999992</v>
      </c>
      <c r="M212" s="68">
        <f t="shared" si="7"/>
        <v>-414536.3151999999</v>
      </c>
      <c r="N212" s="55">
        <f>'Vos-laskelma'!AD212+M212</f>
        <v>17865604.601871457</v>
      </c>
    </row>
    <row r="213" spans="1:14" ht="13.8" x14ac:dyDescent="0.25">
      <c r="A213" s="29">
        <v>636</v>
      </c>
      <c r="B213" s="39" t="s">
        <v>211</v>
      </c>
      <c r="C213" s="48">
        <v>463602.6062000001</v>
      </c>
      <c r="D213" s="48">
        <v>130339.3278</v>
      </c>
      <c r="E213" s="48">
        <f t="shared" si="6"/>
        <v>333263.27840000007</v>
      </c>
      <c r="F213" s="55">
        <f>'Vos-laskelma'!K213+E213</f>
        <v>7423115.5789993284</v>
      </c>
      <c r="G213" s="67"/>
      <c r="H213" s="67"/>
      <c r="I213" s="77">
        <v>636</v>
      </c>
      <c r="J213" s="39" t="s">
        <v>211</v>
      </c>
      <c r="K213" s="48">
        <v>344332.58440000005</v>
      </c>
      <c r="L213" s="48">
        <v>156624.73679999998</v>
      </c>
      <c r="M213" s="68">
        <f t="shared" si="7"/>
        <v>187707.84760000007</v>
      </c>
      <c r="N213" s="55">
        <f>'Vos-laskelma'!AD213+M213</f>
        <v>23126577.864241354</v>
      </c>
    </row>
    <row r="214" spans="1:14" ht="13.8" x14ac:dyDescent="0.25">
      <c r="A214" s="29">
        <v>638</v>
      </c>
      <c r="B214" s="39" t="s">
        <v>212</v>
      </c>
      <c r="C214" s="48">
        <v>1057022.8848000001</v>
      </c>
      <c r="D214" s="48">
        <v>1242538.4494799997</v>
      </c>
      <c r="E214" s="78">
        <f t="shared" si="6"/>
        <v>-185515.5646799996</v>
      </c>
      <c r="F214" s="55">
        <f>'Vos-laskelma'!K214+E214</f>
        <v>48115859.826989479</v>
      </c>
      <c r="G214" s="67"/>
      <c r="H214" s="67"/>
      <c r="I214" s="77">
        <v>638</v>
      </c>
      <c r="J214" s="39" t="s">
        <v>212</v>
      </c>
      <c r="K214" s="48">
        <v>805458.00159999996</v>
      </c>
      <c r="L214" s="48">
        <v>1138523.8474400002</v>
      </c>
      <c r="M214" s="68">
        <f t="shared" si="7"/>
        <v>-333065.8458400002</v>
      </c>
      <c r="N214" s="55">
        <f>'Vos-laskelma'!AD214+M214</f>
        <v>65418843.295045391</v>
      </c>
    </row>
    <row r="215" spans="1:14" ht="13.8" x14ac:dyDescent="0.25">
      <c r="A215" s="29">
        <v>678</v>
      </c>
      <c r="B215" s="39" t="s">
        <v>213</v>
      </c>
      <c r="C215" s="48">
        <v>250767.20299999998</v>
      </c>
      <c r="D215" s="48">
        <v>608235.29195999994</v>
      </c>
      <c r="E215" s="78">
        <f t="shared" si="6"/>
        <v>-357468.08895999996</v>
      </c>
      <c r="F215" s="55">
        <f>'Vos-laskelma'!K215+E215</f>
        <v>22211601.806310151</v>
      </c>
      <c r="G215" s="67"/>
      <c r="H215" s="67"/>
      <c r="I215" s="77">
        <v>678</v>
      </c>
      <c r="J215" s="39" t="s">
        <v>213</v>
      </c>
      <c r="K215" s="48">
        <v>310262.0808</v>
      </c>
      <c r="L215" s="48">
        <v>402046.16816000006</v>
      </c>
      <c r="M215" s="68">
        <f t="shared" si="7"/>
        <v>-91784.087360000063</v>
      </c>
      <c r="N215" s="55">
        <f>'Vos-laskelma'!AD215+M215</f>
        <v>69568687.709260643</v>
      </c>
    </row>
    <row r="216" spans="1:14" ht="13.8" x14ac:dyDescent="0.25">
      <c r="A216" s="29">
        <v>680</v>
      </c>
      <c r="B216" s="39" t="s">
        <v>214</v>
      </c>
      <c r="C216" s="48">
        <v>667793.4341999999</v>
      </c>
      <c r="D216" s="48">
        <v>1952615.77996</v>
      </c>
      <c r="E216" s="78">
        <f t="shared" si="6"/>
        <v>-1284822.3457599999</v>
      </c>
      <c r="F216" s="55">
        <f>'Vos-laskelma'!K216+E216</f>
        <v>11600978.239863046</v>
      </c>
      <c r="G216" s="67"/>
      <c r="H216" s="67"/>
      <c r="I216" s="77">
        <v>680</v>
      </c>
      <c r="J216" s="39" t="s">
        <v>214</v>
      </c>
      <c r="K216" s="48">
        <v>629130.69800000009</v>
      </c>
      <c r="L216" s="48">
        <v>1812148.204776</v>
      </c>
      <c r="M216" s="68">
        <f t="shared" si="7"/>
        <v>-1183017.5067759999</v>
      </c>
      <c r="N216" s="55">
        <f>'Vos-laskelma'!AD216+M216</f>
        <v>37832623.293665759</v>
      </c>
    </row>
    <row r="217" spans="1:14" ht="13.8" x14ac:dyDescent="0.25">
      <c r="A217" s="29">
        <v>681</v>
      </c>
      <c r="B217" s="39" t="s">
        <v>215</v>
      </c>
      <c r="C217" s="48">
        <v>55146.428000000007</v>
      </c>
      <c r="D217" s="48">
        <v>68560.423999999999</v>
      </c>
      <c r="E217" s="78">
        <f t="shared" si="6"/>
        <v>-13413.995999999992</v>
      </c>
      <c r="F217" s="55">
        <f>'Vos-laskelma'!K217+E217</f>
        <v>2713064.0155872703</v>
      </c>
      <c r="G217" s="67"/>
      <c r="H217" s="67"/>
      <c r="I217" s="77">
        <v>681</v>
      </c>
      <c r="J217" s="39" t="s">
        <v>215</v>
      </c>
      <c r="K217" s="48">
        <v>11380.544000000002</v>
      </c>
      <c r="L217" s="48">
        <v>102424.89600000001</v>
      </c>
      <c r="M217" s="68">
        <f t="shared" si="7"/>
        <v>-91044.352000000014</v>
      </c>
      <c r="N217" s="55">
        <f>'Vos-laskelma'!AD217+M217</f>
        <v>12263093.414363997</v>
      </c>
    </row>
    <row r="218" spans="1:14" ht="13.8" x14ac:dyDescent="0.25">
      <c r="A218" s="29">
        <v>683</v>
      </c>
      <c r="B218" s="39" t="s">
        <v>216</v>
      </c>
      <c r="C218" s="48">
        <v>211643.04800000001</v>
      </c>
      <c r="D218" s="48">
        <v>169910.61600000001</v>
      </c>
      <c r="E218" s="48">
        <f t="shared" si="6"/>
        <v>41732.432000000001</v>
      </c>
      <c r="F218" s="55">
        <f>'Vos-laskelma'!K218+E218</f>
        <v>7476441.6306732325</v>
      </c>
      <c r="G218" s="67"/>
      <c r="H218" s="67"/>
      <c r="I218" s="77">
        <v>683</v>
      </c>
      <c r="J218" s="39" t="s">
        <v>216</v>
      </c>
      <c r="K218" s="48">
        <v>119495.712</v>
      </c>
      <c r="L218" s="48">
        <v>107503.46376000001</v>
      </c>
      <c r="M218" s="68">
        <f t="shared" si="7"/>
        <v>11992.248239999986</v>
      </c>
      <c r="N218" s="55">
        <f>'Vos-laskelma'!AD218+M218</f>
        <v>21504145.470362265</v>
      </c>
    </row>
    <row r="219" spans="1:14" ht="13.8" x14ac:dyDescent="0.25">
      <c r="A219" s="29">
        <v>684</v>
      </c>
      <c r="B219" s="39" t="s">
        <v>217</v>
      </c>
      <c r="C219" s="48">
        <v>934955.52120000008</v>
      </c>
      <c r="D219" s="48">
        <v>4172375.7615919998</v>
      </c>
      <c r="E219" s="78">
        <f t="shared" si="6"/>
        <v>-3237420.2403919995</v>
      </c>
      <c r="F219" s="55">
        <f>'Vos-laskelma'!K219+E219</f>
        <v>19430667.703661028</v>
      </c>
      <c r="G219" s="67"/>
      <c r="H219" s="67"/>
      <c r="I219" s="77">
        <v>684</v>
      </c>
      <c r="J219" s="39" t="s">
        <v>217</v>
      </c>
      <c r="K219" s="48">
        <v>749835.59279999998</v>
      </c>
      <c r="L219" s="48">
        <v>3934281.0895920009</v>
      </c>
      <c r="M219" s="68">
        <f t="shared" si="7"/>
        <v>-3184445.4967920007</v>
      </c>
      <c r="N219" s="55">
        <f>'Vos-laskelma'!AD219+M219</f>
        <v>62698059.623812169</v>
      </c>
    </row>
    <row r="220" spans="1:14" ht="13.8" x14ac:dyDescent="0.25">
      <c r="A220" s="29">
        <v>686</v>
      </c>
      <c r="B220" s="39" t="s">
        <v>218</v>
      </c>
      <c r="C220" s="48">
        <v>76012.644</v>
      </c>
      <c r="D220" s="48">
        <v>81527.286800000002</v>
      </c>
      <c r="E220" s="78">
        <f t="shared" si="6"/>
        <v>-5514.6428000000014</v>
      </c>
      <c r="F220" s="55">
        <f>'Vos-laskelma'!K220+E220</f>
        <v>653038.74050341477</v>
      </c>
      <c r="G220" s="67"/>
      <c r="H220" s="67"/>
      <c r="I220" s="77">
        <v>686</v>
      </c>
      <c r="J220" s="39" t="s">
        <v>218</v>
      </c>
      <c r="K220" s="48">
        <v>64086.688400000006</v>
      </c>
      <c r="L220" s="48">
        <v>43672.837599999999</v>
      </c>
      <c r="M220" s="68">
        <f t="shared" si="7"/>
        <v>20413.850800000007</v>
      </c>
      <c r="N220" s="55">
        <f>'Vos-laskelma'!AD220+M220</f>
        <v>13025720.147926327</v>
      </c>
    </row>
    <row r="221" spans="1:14" ht="13.8" x14ac:dyDescent="0.25">
      <c r="A221" s="29">
        <v>687</v>
      </c>
      <c r="B221" s="39" t="s">
        <v>219</v>
      </c>
      <c r="C221" s="48">
        <v>207246.23819999999</v>
      </c>
      <c r="D221" s="48">
        <v>19375.772000000001</v>
      </c>
      <c r="E221" s="48">
        <f t="shared" si="6"/>
        <v>187870.4662</v>
      </c>
      <c r="F221" s="55">
        <f>'Vos-laskelma'!K221+E221</f>
        <v>918369.79634402122</v>
      </c>
      <c r="G221" s="67"/>
      <c r="H221" s="67"/>
      <c r="I221" s="77">
        <v>687</v>
      </c>
      <c r="J221" s="39" t="s">
        <v>219</v>
      </c>
      <c r="K221" s="48">
        <v>227610.88</v>
      </c>
      <c r="L221" s="48">
        <v>18493.384000000002</v>
      </c>
      <c r="M221" s="68">
        <f t="shared" si="7"/>
        <v>209117.49600000001</v>
      </c>
      <c r="N221" s="55">
        <f>'Vos-laskelma'!AD221+M221</f>
        <v>8526748.6655186452</v>
      </c>
    </row>
    <row r="222" spans="1:14" ht="13.8" x14ac:dyDescent="0.25">
      <c r="A222" s="29">
        <v>689</v>
      </c>
      <c r="B222" s="39" t="s">
        <v>220</v>
      </c>
      <c r="C222" s="48">
        <v>70050.868000000002</v>
      </c>
      <c r="D222" s="48">
        <v>93003.705600000001</v>
      </c>
      <c r="E222" s="78">
        <f t="shared" si="6"/>
        <v>-22952.837599999999</v>
      </c>
      <c r="F222" s="55">
        <f>'Vos-laskelma'!K222+E222</f>
        <v>1713522.0699015737</v>
      </c>
      <c r="G222" s="67"/>
      <c r="H222" s="67"/>
      <c r="I222" s="77">
        <v>689</v>
      </c>
      <c r="J222" s="39" t="s">
        <v>220</v>
      </c>
      <c r="K222" s="48">
        <v>73973.536000000007</v>
      </c>
      <c r="L222" s="48">
        <v>142825.8272</v>
      </c>
      <c r="M222" s="68">
        <f t="shared" si="7"/>
        <v>-68852.291199999992</v>
      </c>
      <c r="N222" s="55">
        <f>'Vos-laskelma'!AD222+M222</f>
        <v>10899792.435345517</v>
      </c>
    </row>
    <row r="223" spans="1:14" ht="13.8" x14ac:dyDescent="0.25">
      <c r="A223" s="29">
        <v>691</v>
      </c>
      <c r="B223" s="39" t="s">
        <v>221</v>
      </c>
      <c r="C223" s="48">
        <v>114764.18800000001</v>
      </c>
      <c r="D223" s="48">
        <v>162532.91820000001</v>
      </c>
      <c r="E223" s="78">
        <f t="shared" si="6"/>
        <v>-47768.730200000005</v>
      </c>
      <c r="F223" s="55">
        <f>'Vos-laskelma'!K223+E223</f>
        <v>4687302.1938185561</v>
      </c>
      <c r="G223" s="67"/>
      <c r="H223" s="67"/>
      <c r="I223" s="77">
        <v>691</v>
      </c>
      <c r="J223" s="39" t="s">
        <v>221</v>
      </c>
      <c r="K223" s="48">
        <v>54057.584000000003</v>
      </c>
      <c r="L223" s="48">
        <v>128031.12000000001</v>
      </c>
      <c r="M223" s="68">
        <f t="shared" si="7"/>
        <v>-73973.536000000007</v>
      </c>
      <c r="N223" s="55">
        <f>'Vos-laskelma'!AD223+M223</f>
        <v>12650941.801202703</v>
      </c>
    </row>
    <row r="224" spans="1:14" ht="13.8" x14ac:dyDescent="0.25">
      <c r="A224" s="29">
        <v>694</v>
      </c>
      <c r="B224" s="39" t="s">
        <v>222</v>
      </c>
      <c r="C224" s="48">
        <v>1200105.5088</v>
      </c>
      <c r="D224" s="48">
        <v>651100.46139999991</v>
      </c>
      <c r="E224" s="48">
        <f t="shared" si="6"/>
        <v>549005.04740000004</v>
      </c>
      <c r="F224" s="55">
        <f>'Vos-laskelma'!K224+E224</f>
        <v>12734018.233036282</v>
      </c>
      <c r="G224" s="67"/>
      <c r="H224" s="67"/>
      <c r="I224" s="77">
        <v>694</v>
      </c>
      <c r="J224" s="39" t="s">
        <v>222</v>
      </c>
      <c r="K224" s="48">
        <v>1054336.2732000002</v>
      </c>
      <c r="L224" s="48">
        <v>617124.22408000007</v>
      </c>
      <c r="M224" s="68">
        <f t="shared" si="7"/>
        <v>437212.0491200001</v>
      </c>
      <c r="N224" s="55">
        <f>'Vos-laskelma'!AD224+M224</f>
        <v>48414303.313639462</v>
      </c>
    </row>
    <row r="225" spans="1:14" ht="13.8" x14ac:dyDescent="0.25">
      <c r="A225" s="29">
        <v>697</v>
      </c>
      <c r="B225" s="39" t="s">
        <v>223</v>
      </c>
      <c r="C225" s="48">
        <v>46203.764000000003</v>
      </c>
      <c r="D225" s="48">
        <v>35770.656000000003</v>
      </c>
      <c r="E225" s="48">
        <f t="shared" si="6"/>
        <v>10433.108</v>
      </c>
      <c r="F225" s="55">
        <f>'Vos-laskelma'!K225+E225</f>
        <v>518463.04783909814</v>
      </c>
      <c r="G225" s="67"/>
      <c r="H225" s="67"/>
      <c r="I225" s="77">
        <v>697</v>
      </c>
      <c r="J225" s="39" t="s">
        <v>223</v>
      </c>
      <c r="K225" s="48">
        <v>32719.064000000002</v>
      </c>
      <c r="L225" s="48">
        <v>11380.544000000002</v>
      </c>
      <c r="M225" s="68">
        <f t="shared" si="7"/>
        <v>21338.52</v>
      </c>
      <c r="N225" s="55">
        <f>'Vos-laskelma'!AD225+M225</f>
        <v>6039342.0588661665</v>
      </c>
    </row>
    <row r="226" spans="1:14" ht="13.8" x14ac:dyDescent="0.25">
      <c r="A226" s="29">
        <v>698</v>
      </c>
      <c r="B226" s="39" t="s">
        <v>224</v>
      </c>
      <c r="C226" s="48">
        <v>971098.78819999995</v>
      </c>
      <c r="D226" s="48">
        <v>6977166.3125479994</v>
      </c>
      <c r="E226" s="78">
        <f t="shared" si="6"/>
        <v>-6006067.5243479991</v>
      </c>
      <c r="F226" s="55">
        <f>'Vos-laskelma'!K226+E226</f>
        <v>4013082.1869399911</v>
      </c>
      <c r="G226" s="67"/>
      <c r="H226" s="67"/>
      <c r="I226" s="77">
        <v>698</v>
      </c>
      <c r="J226" s="39" t="s">
        <v>224</v>
      </c>
      <c r="K226" s="48">
        <v>543918.87480000011</v>
      </c>
      <c r="L226" s="48">
        <v>6240206.9148719972</v>
      </c>
      <c r="M226" s="68">
        <f t="shared" si="7"/>
        <v>-5696288.0400719969</v>
      </c>
      <c r="N226" s="55">
        <f>'Vos-laskelma'!AD226+M226</f>
        <v>116497823.66916895</v>
      </c>
    </row>
    <row r="227" spans="1:14" ht="13.8" x14ac:dyDescent="0.25">
      <c r="A227" s="29">
        <v>700</v>
      </c>
      <c r="B227" s="39" t="s">
        <v>225</v>
      </c>
      <c r="C227" s="48">
        <v>107311.96799999999</v>
      </c>
      <c r="D227" s="48">
        <v>191253.77408000003</v>
      </c>
      <c r="E227" s="78">
        <f t="shared" si="6"/>
        <v>-83941.806080000038</v>
      </c>
      <c r="F227" s="55">
        <f>'Vos-laskelma'!K227+E227</f>
        <v>529385.77152168436</v>
      </c>
      <c r="G227" s="67"/>
      <c r="H227" s="67"/>
      <c r="I227" s="77">
        <v>700</v>
      </c>
      <c r="J227" s="39" t="s">
        <v>225</v>
      </c>
      <c r="K227" s="48">
        <v>185076.0968</v>
      </c>
      <c r="L227" s="48">
        <v>158431.39816000001</v>
      </c>
      <c r="M227" s="68">
        <f t="shared" si="7"/>
        <v>26644.698639999988</v>
      </c>
      <c r="N227" s="55">
        <f>'Vos-laskelma'!AD227+M227</f>
        <v>12176611.348349907</v>
      </c>
    </row>
    <row r="228" spans="1:14" ht="13.8" x14ac:dyDescent="0.25">
      <c r="A228" s="29">
        <v>702</v>
      </c>
      <c r="B228" s="39" t="s">
        <v>226</v>
      </c>
      <c r="C228" s="48">
        <v>29808.880000000001</v>
      </c>
      <c r="D228" s="48">
        <v>104927.25760000003</v>
      </c>
      <c r="E228" s="78">
        <f t="shared" si="6"/>
        <v>-75118.377600000022</v>
      </c>
      <c r="F228" s="55">
        <f>'Vos-laskelma'!K228+E228</f>
        <v>1005419.9536422417</v>
      </c>
      <c r="G228" s="67"/>
      <c r="H228" s="67"/>
      <c r="I228" s="77">
        <v>702</v>
      </c>
      <c r="J228" s="39" t="s">
        <v>226</v>
      </c>
      <c r="K228" s="48">
        <v>39831.904000000002</v>
      </c>
      <c r="L228" s="48">
        <v>83945.73768000002</v>
      </c>
      <c r="M228" s="68">
        <f t="shared" si="7"/>
        <v>-44113.833680000018</v>
      </c>
      <c r="N228" s="55">
        <f>'Vos-laskelma'!AD228+M228</f>
        <v>14755337.250815554</v>
      </c>
    </row>
    <row r="229" spans="1:14" ht="13.8" x14ac:dyDescent="0.25">
      <c r="A229" s="29">
        <v>704</v>
      </c>
      <c r="B229" s="39" t="s">
        <v>227</v>
      </c>
      <c r="C229" s="48">
        <v>342876.6422</v>
      </c>
      <c r="D229" s="48">
        <v>301218.73240000004</v>
      </c>
      <c r="E229" s="48">
        <f t="shared" si="6"/>
        <v>41657.909799999965</v>
      </c>
      <c r="F229" s="55">
        <f>'Vos-laskelma'!K229+E229</f>
        <v>5040739.9095820459</v>
      </c>
      <c r="G229" s="67"/>
      <c r="H229" s="67"/>
      <c r="I229" s="77">
        <v>704</v>
      </c>
      <c r="J229" s="39" t="s">
        <v>227</v>
      </c>
      <c r="K229" s="48">
        <v>412829.23360000009</v>
      </c>
      <c r="L229" s="48">
        <v>324611.52421600011</v>
      </c>
      <c r="M229" s="68">
        <f t="shared" si="7"/>
        <v>88217.709383999987</v>
      </c>
      <c r="N229" s="55">
        <f>'Vos-laskelma'!AD229+M229</f>
        <v>7701758.486744348</v>
      </c>
    </row>
    <row r="230" spans="1:14" ht="13.8" x14ac:dyDescent="0.25">
      <c r="A230" s="29">
        <v>707</v>
      </c>
      <c r="B230" s="39" t="s">
        <v>228</v>
      </c>
      <c r="C230" s="48">
        <v>19375.772000000001</v>
      </c>
      <c r="D230" s="48">
        <v>32938.812400000003</v>
      </c>
      <c r="E230" s="78">
        <f t="shared" si="6"/>
        <v>-13563.040400000002</v>
      </c>
      <c r="F230" s="55">
        <f>'Vos-laskelma'!K230+E230</f>
        <v>1522298.7543785779</v>
      </c>
      <c r="G230" s="67"/>
      <c r="H230" s="67"/>
      <c r="I230" s="77">
        <v>707</v>
      </c>
      <c r="J230" s="39" t="s">
        <v>228</v>
      </c>
      <c r="K230" s="48">
        <v>22761.088000000003</v>
      </c>
      <c r="L230" s="48">
        <v>36133.227200000001</v>
      </c>
      <c r="M230" s="68">
        <f t="shared" si="7"/>
        <v>-13372.139199999998</v>
      </c>
      <c r="N230" s="55">
        <f>'Vos-laskelma'!AD230+M230</f>
        <v>9856187.5228228904</v>
      </c>
    </row>
    <row r="231" spans="1:14" ht="13.8" x14ac:dyDescent="0.25">
      <c r="A231" s="29">
        <v>710</v>
      </c>
      <c r="B231" s="39" t="s">
        <v>229</v>
      </c>
      <c r="C231" s="48">
        <v>469787.94879999995</v>
      </c>
      <c r="D231" s="48">
        <v>1541880.7128839998</v>
      </c>
      <c r="E231" s="78">
        <f t="shared" si="6"/>
        <v>-1072092.7640839999</v>
      </c>
      <c r="F231" s="55">
        <f>'Vos-laskelma'!K231+E231</f>
        <v>15889872.675183054</v>
      </c>
      <c r="G231" s="67"/>
      <c r="H231" s="67"/>
      <c r="I231" s="77">
        <v>710</v>
      </c>
      <c r="J231" s="39" t="s">
        <v>229</v>
      </c>
      <c r="K231" s="48">
        <v>327475.15360000008</v>
      </c>
      <c r="L231" s="48">
        <v>1483987.3734000002</v>
      </c>
      <c r="M231" s="68">
        <f t="shared" si="7"/>
        <v>-1156512.2198000001</v>
      </c>
      <c r="N231" s="55">
        <f>'Vos-laskelma'!AD231+M231</f>
        <v>69543064.139651895</v>
      </c>
    </row>
    <row r="232" spans="1:14" ht="13.8" x14ac:dyDescent="0.25">
      <c r="A232" s="29">
        <v>729</v>
      </c>
      <c r="B232" s="39" t="s">
        <v>230</v>
      </c>
      <c r="C232" s="48">
        <v>165588.3284</v>
      </c>
      <c r="D232" s="48">
        <v>236533.46279999998</v>
      </c>
      <c r="E232" s="78">
        <f t="shared" si="6"/>
        <v>-70945.134399999981</v>
      </c>
      <c r="F232" s="55">
        <f>'Vos-laskelma'!K232+E232</f>
        <v>8592167.7910461612</v>
      </c>
      <c r="G232" s="67"/>
      <c r="H232" s="67"/>
      <c r="I232" s="77">
        <v>729</v>
      </c>
      <c r="J232" s="39" t="s">
        <v>230</v>
      </c>
      <c r="K232" s="48">
        <v>119495.71200000001</v>
      </c>
      <c r="L232" s="48">
        <v>267087.14199999999</v>
      </c>
      <c r="M232" s="68">
        <f t="shared" si="7"/>
        <v>-147591.43</v>
      </c>
      <c r="N232" s="55">
        <f>'Vos-laskelma'!AD232+M232</f>
        <v>35835953.642634079</v>
      </c>
    </row>
    <row r="233" spans="1:14" ht="13.8" x14ac:dyDescent="0.25">
      <c r="A233" s="29">
        <v>732</v>
      </c>
      <c r="B233" s="39" t="s">
        <v>231</v>
      </c>
      <c r="C233" s="48">
        <v>34280.212</v>
      </c>
      <c r="D233" s="48">
        <v>101469.42752</v>
      </c>
      <c r="E233" s="78">
        <f t="shared" si="6"/>
        <v>-67189.215519999998</v>
      </c>
      <c r="F233" s="55">
        <f>'Vos-laskelma'!K233+E233</f>
        <v>4759117.9993533343</v>
      </c>
      <c r="G233" s="67"/>
      <c r="H233" s="67"/>
      <c r="I233" s="77">
        <v>732</v>
      </c>
      <c r="J233" s="39" t="s">
        <v>231</v>
      </c>
      <c r="K233" s="48">
        <v>7112.84</v>
      </c>
      <c r="L233" s="48">
        <v>110405.50248000002</v>
      </c>
      <c r="M233" s="68">
        <f t="shared" si="7"/>
        <v>-103292.66248000003</v>
      </c>
      <c r="N233" s="55">
        <f>'Vos-laskelma'!AD233+M233</f>
        <v>21472114.602708202</v>
      </c>
    </row>
    <row r="234" spans="1:14" ht="13.8" x14ac:dyDescent="0.25">
      <c r="A234" s="29">
        <v>734</v>
      </c>
      <c r="B234" s="39" t="s">
        <v>232</v>
      </c>
      <c r="C234" s="48">
        <v>805212.37100000016</v>
      </c>
      <c r="D234" s="48">
        <v>1289293.6777599999</v>
      </c>
      <c r="E234" s="78">
        <f t="shared" si="6"/>
        <v>-484081.30675999972</v>
      </c>
      <c r="F234" s="55">
        <f>'Vos-laskelma'!K234+E234</f>
        <v>28631587.124029465</v>
      </c>
      <c r="G234" s="67"/>
      <c r="H234" s="67"/>
      <c r="I234" s="77">
        <v>734</v>
      </c>
      <c r="J234" s="39" t="s">
        <v>232</v>
      </c>
      <c r="K234" s="48">
        <v>444125.72960000002</v>
      </c>
      <c r="L234" s="48">
        <v>1155694.2431999999</v>
      </c>
      <c r="M234" s="68">
        <f t="shared" si="7"/>
        <v>-711568.51359999995</v>
      </c>
      <c r="N234" s="55">
        <f>'Vos-laskelma'!AD234+M234</f>
        <v>129208297.6749979</v>
      </c>
    </row>
    <row r="235" spans="1:14" ht="13.8" x14ac:dyDescent="0.25">
      <c r="A235" s="29">
        <v>738</v>
      </c>
      <c r="B235" s="39" t="s">
        <v>233</v>
      </c>
      <c r="C235" s="48">
        <v>196813.13020000001</v>
      </c>
      <c r="D235" s="48">
        <v>257459.29655999999</v>
      </c>
      <c r="E235" s="78">
        <f t="shared" si="6"/>
        <v>-60646.166359999974</v>
      </c>
      <c r="F235" s="55">
        <f>'Vos-laskelma'!K235+E235</f>
        <v>1435647.8079774422</v>
      </c>
      <c r="G235" s="67"/>
      <c r="H235" s="67"/>
      <c r="I235" s="77">
        <v>738</v>
      </c>
      <c r="J235" s="39" t="s">
        <v>233</v>
      </c>
      <c r="K235" s="48">
        <v>130876.25599999999</v>
      </c>
      <c r="L235" s="48">
        <v>232191.54896000004</v>
      </c>
      <c r="M235" s="68">
        <f t="shared" si="7"/>
        <v>-101315.29296000005</v>
      </c>
      <c r="N235" s="55">
        <f>'Vos-laskelma'!AD235+M235</f>
        <v>5204713.131786691</v>
      </c>
    </row>
    <row r="236" spans="1:14" ht="13.8" x14ac:dyDescent="0.25">
      <c r="A236" s="29">
        <v>739</v>
      </c>
      <c r="B236" s="39" t="s">
        <v>234</v>
      </c>
      <c r="C236" s="48">
        <v>144573.068</v>
      </c>
      <c r="D236" s="48">
        <v>25218.312480000001</v>
      </c>
      <c r="E236" s="48">
        <f t="shared" si="6"/>
        <v>119354.75552000001</v>
      </c>
      <c r="F236" s="55">
        <f>'Vos-laskelma'!K236+E236</f>
        <v>4499260.432669838</v>
      </c>
      <c r="G236" s="67"/>
      <c r="H236" s="67"/>
      <c r="I236" s="77">
        <v>739</v>
      </c>
      <c r="J236" s="39" t="s">
        <v>234</v>
      </c>
      <c r="K236" s="48">
        <v>136637.65640000001</v>
      </c>
      <c r="L236" s="48">
        <v>0</v>
      </c>
      <c r="M236" s="68">
        <f t="shared" si="7"/>
        <v>136637.65640000001</v>
      </c>
      <c r="N236" s="55">
        <f>'Vos-laskelma'!AD236+M236</f>
        <v>13901514.979917062</v>
      </c>
    </row>
    <row r="237" spans="1:14" ht="13.8" x14ac:dyDescent="0.25">
      <c r="A237" s="29">
        <v>740</v>
      </c>
      <c r="B237" s="39" t="s">
        <v>235</v>
      </c>
      <c r="C237" s="48">
        <v>485884.74400000012</v>
      </c>
      <c r="D237" s="48">
        <v>604613.51303999999</v>
      </c>
      <c r="E237" s="78">
        <f t="shared" si="6"/>
        <v>-118728.76903999987</v>
      </c>
      <c r="F237" s="55">
        <f>'Vos-laskelma'!K237+E237</f>
        <v>9939321.356306104</v>
      </c>
      <c r="G237" s="67"/>
      <c r="H237" s="67"/>
      <c r="I237" s="77">
        <v>740</v>
      </c>
      <c r="J237" s="39" t="s">
        <v>235</v>
      </c>
      <c r="K237" s="48">
        <v>442489.77640000003</v>
      </c>
      <c r="L237" s="48">
        <v>560321.08383999998</v>
      </c>
      <c r="M237" s="68">
        <f t="shared" si="7"/>
        <v>-117831.30743999995</v>
      </c>
      <c r="N237" s="55">
        <f>'Vos-laskelma'!AD237+M237</f>
        <v>97305196.010144308</v>
      </c>
    </row>
    <row r="238" spans="1:14" ht="13.8" x14ac:dyDescent="0.25">
      <c r="A238" s="29">
        <v>742</v>
      </c>
      <c r="B238" s="39" t="s">
        <v>236</v>
      </c>
      <c r="C238" s="48">
        <v>11998.074199999999</v>
      </c>
      <c r="D238" s="48">
        <v>11923.552000000001</v>
      </c>
      <c r="E238" s="48">
        <f t="shared" si="6"/>
        <v>74.522199999997611</v>
      </c>
      <c r="F238" s="55">
        <f>'Vos-laskelma'!K238+E238</f>
        <v>1103203.1445915664</v>
      </c>
      <c r="G238" s="67"/>
      <c r="H238" s="67"/>
      <c r="I238" s="77">
        <v>742</v>
      </c>
      <c r="J238" s="39" t="s">
        <v>236</v>
      </c>
      <c r="K238" s="48">
        <v>11380.544000000002</v>
      </c>
      <c r="L238" s="48">
        <v>22761.088000000003</v>
      </c>
      <c r="M238" s="68">
        <f t="shared" si="7"/>
        <v>-11380.544000000002</v>
      </c>
      <c r="N238" s="55">
        <f>'Vos-laskelma'!AD238+M238</f>
        <v>4803602.6994604357</v>
      </c>
    </row>
    <row r="239" spans="1:14" ht="13.8" x14ac:dyDescent="0.25">
      <c r="A239" s="29">
        <v>743</v>
      </c>
      <c r="B239" s="39" t="s">
        <v>237</v>
      </c>
      <c r="C239" s="48">
        <v>1147641.8800000001</v>
      </c>
      <c r="D239" s="48">
        <v>1381477.63916</v>
      </c>
      <c r="E239" s="78">
        <f t="shared" si="6"/>
        <v>-233835.7591599999</v>
      </c>
      <c r="F239" s="55">
        <f>'Vos-laskelma'!K239+E239</f>
        <v>33803175.162586614</v>
      </c>
      <c r="G239" s="67"/>
      <c r="H239" s="67"/>
      <c r="I239" s="77">
        <v>743</v>
      </c>
      <c r="J239" s="39" t="s">
        <v>237</v>
      </c>
      <c r="K239" s="48">
        <v>1148296.8896000001</v>
      </c>
      <c r="L239" s="48">
        <v>1304992.7548000002</v>
      </c>
      <c r="M239" s="68">
        <f t="shared" si="7"/>
        <v>-156695.86520000012</v>
      </c>
      <c r="N239" s="55">
        <f>'Vos-laskelma'!AD239+M239</f>
        <v>121968552.01859404</v>
      </c>
    </row>
    <row r="240" spans="1:14" ht="13.8" x14ac:dyDescent="0.25">
      <c r="A240" s="29">
        <v>746</v>
      </c>
      <c r="B240" s="39" t="s">
        <v>238</v>
      </c>
      <c r="C240" s="48">
        <v>97102.426600000006</v>
      </c>
      <c r="D240" s="48">
        <v>110367.37820000001</v>
      </c>
      <c r="E240" s="78">
        <f t="shared" si="6"/>
        <v>-13264.9516</v>
      </c>
      <c r="F240" s="55">
        <f>'Vos-laskelma'!K240+E240</f>
        <v>7312653.3878905475</v>
      </c>
      <c r="G240" s="67"/>
      <c r="H240" s="67"/>
      <c r="I240" s="77">
        <v>746</v>
      </c>
      <c r="J240" s="39" t="s">
        <v>238</v>
      </c>
      <c r="K240" s="48">
        <v>34212.760399999999</v>
      </c>
      <c r="L240" s="48">
        <v>91044.352000000014</v>
      </c>
      <c r="M240" s="68">
        <f t="shared" si="7"/>
        <v>-56831.591600000014</v>
      </c>
      <c r="N240" s="55">
        <f>'Vos-laskelma'!AD240+M240</f>
        <v>20909991.565354072</v>
      </c>
    </row>
    <row r="241" spans="1:14" ht="13.8" x14ac:dyDescent="0.25">
      <c r="A241" s="29">
        <v>747</v>
      </c>
      <c r="B241" s="39" t="s">
        <v>239</v>
      </c>
      <c r="C241" s="48">
        <v>147703.00040000002</v>
      </c>
      <c r="D241" s="48">
        <v>132724.03820000001</v>
      </c>
      <c r="E241" s="48">
        <f t="shared" si="6"/>
        <v>14978.962200000009</v>
      </c>
      <c r="F241" s="55">
        <f>'Vos-laskelma'!K241+E241</f>
        <v>1340133.8084330691</v>
      </c>
      <c r="G241" s="67"/>
      <c r="H241" s="67"/>
      <c r="I241" s="77">
        <v>747</v>
      </c>
      <c r="J241" s="39" t="s">
        <v>239</v>
      </c>
      <c r="K241" s="48">
        <v>136566.52799999999</v>
      </c>
      <c r="L241" s="48">
        <v>137989.09600000002</v>
      </c>
      <c r="M241" s="68">
        <f t="shared" si="7"/>
        <v>-1422.5680000000284</v>
      </c>
      <c r="N241" s="55">
        <f>'Vos-laskelma'!AD241+M241</f>
        <v>5757229.7870161291</v>
      </c>
    </row>
    <row r="242" spans="1:14" ht="13.8" x14ac:dyDescent="0.25">
      <c r="A242" s="29">
        <v>748</v>
      </c>
      <c r="B242" s="39" t="s">
        <v>240</v>
      </c>
      <c r="C242" s="48">
        <v>448698.16620000009</v>
      </c>
      <c r="D242" s="48">
        <v>73031.756000000008</v>
      </c>
      <c r="E242" s="48">
        <f t="shared" si="6"/>
        <v>375666.4102000001</v>
      </c>
      <c r="F242" s="55">
        <f>'Vos-laskelma'!K242+E242</f>
        <v>8903241.2302195467</v>
      </c>
      <c r="G242" s="67"/>
      <c r="H242" s="67"/>
      <c r="I242" s="77">
        <v>748</v>
      </c>
      <c r="J242" s="39" t="s">
        <v>240</v>
      </c>
      <c r="K242" s="48">
        <v>466815.68919999996</v>
      </c>
      <c r="L242" s="48">
        <v>96051.791360000017</v>
      </c>
      <c r="M242" s="68">
        <f t="shared" si="7"/>
        <v>370763.89783999993</v>
      </c>
      <c r="N242" s="55">
        <f>'Vos-laskelma'!AD242+M242</f>
        <v>20191224.14800407</v>
      </c>
    </row>
    <row r="243" spans="1:14" ht="13.8" x14ac:dyDescent="0.25">
      <c r="A243" s="29">
        <v>749</v>
      </c>
      <c r="B243" s="39" t="s">
        <v>241</v>
      </c>
      <c r="C243" s="48">
        <v>591929.83460000018</v>
      </c>
      <c r="D243" s="48">
        <v>507163.81298799993</v>
      </c>
      <c r="E243" s="48">
        <f t="shared" si="6"/>
        <v>84766.021612000244</v>
      </c>
      <c r="F243" s="55">
        <f>'Vos-laskelma'!K243+E243</f>
        <v>10619914.495280061</v>
      </c>
      <c r="G243" s="67"/>
      <c r="H243" s="67"/>
      <c r="I243" s="77">
        <v>749</v>
      </c>
      <c r="J243" s="39" t="s">
        <v>241</v>
      </c>
      <c r="K243" s="48">
        <v>812641.97</v>
      </c>
      <c r="L243" s="48">
        <v>519773.62813600001</v>
      </c>
      <c r="M243" s="68">
        <f t="shared" si="7"/>
        <v>292868.34186399996</v>
      </c>
      <c r="N243" s="55">
        <f>'Vos-laskelma'!AD243+M243</f>
        <v>43658676.92804385</v>
      </c>
    </row>
    <row r="244" spans="1:14" ht="13.8" x14ac:dyDescent="0.25">
      <c r="A244" s="29">
        <v>751</v>
      </c>
      <c r="B244" s="39" t="s">
        <v>242</v>
      </c>
      <c r="C244" s="48">
        <v>62747.6924</v>
      </c>
      <c r="D244" s="48">
        <v>71541.312000000005</v>
      </c>
      <c r="E244" s="78">
        <f t="shared" si="6"/>
        <v>-8793.6196000000054</v>
      </c>
      <c r="F244" s="55">
        <f>'Vos-laskelma'!K244+E244</f>
        <v>2765170.7810057504</v>
      </c>
      <c r="G244" s="67"/>
      <c r="H244" s="67"/>
      <c r="I244" s="77">
        <v>751</v>
      </c>
      <c r="J244" s="39" t="s">
        <v>242</v>
      </c>
      <c r="K244" s="48">
        <v>30016.184799999999</v>
      </c>
      <c r="L244" s="48">
        <v>36986.768000000004</v>
      </c>
      <c r="M244" s="68">
        <f t="shared" si="7"/>
        <v>-6970.5832000000046</v>
      </c>
      <c r="N244" s="55">
        <f>'Vos-laskelma'!AD244+M244</f>
        <v>9991527.5084850825</v>
      </c>
    </row>
    <row r="245" spans="1:14" ht="13.8" x14ac:dyDescent="0.25">
      <c r="A245" s="29">
        <v>753</v>
      </c>
      <c r="B245" s="39" t="s">
        <v>243</v>
      </c>
      <c r="C245" s="48">
        <v>1262853.2011999998</v>
      </c>
      <c r="D245" s="48">
        <v>1479857.3762679999</v>
      </c>
      <c r="E245" s="78">
        <f t="shared" si="6"/>
        <v>-217004.1750680001</v>
      </c>
      <c r="F245" s="55">
        <f>'Vos-laskelma'!K245+E245</f>
        <v>20079665.633818757</v>
      </c>
      <c r="G245" s="67"/>
      <c r="H245" s="67"/>
      <c r="I245" s="77">
        <v>753</v>
      </c>
      <c r="J245" s="39" t="s">
        <v>243</v>
      </c>
      <c r="K245" s="48">
        <v>1199722.7228000001</v>
      </c>
      <c r="L245" s="48">
        <v>1237739.4300320004</v>
      </c>
      <c r="M245" s="68">
        <f t="shared" si="7"/>
        <v>-38016.707232000306</v>
      </c>
      <c r="N245" s="55">
        <f>'Vos-laskelma'!AD245+M245</f>
        <v>18562017.855382167</v>
      </c>
    </row>
    <row r="246" spans="1:14" ht="13.8" x14ac:dyDescent="0.25">
      <c r="A246" s="29">
        <v>755</v>
      </c>
      <c r="B246" s="39" t="s">
        <v>244</v>
      </c>
      <c r="C246" s="48">
        <v>302634.65419999999</v>
      </c>
      <c r="D246" s="48">
        <v>1409602.3174400001</v>
      </c>
      <c r="E246" s="78">
        <f t="shared" si="6"/>
        <v>-1106967.6632400001</v>
      </c>
      <c r="F246" s="55">
        <f>'Vos-laskelma'!K246+E246</f>
        <v>3295305.3396485928</v>
      </c>
      <c r="G246" s="67"/>
      <c r="H246" s="67"/>
      <c r="I246" s="77">
        <v>755</v>
      </c>
      <c r="J246" s="39" t="s">
        <v>244</v>
      </c>
      <c r="K246" s="48">
        <v>244681.69600000003</v>
      </c>
      <c r="L246" s="48">
        <v>1169251.3162400001</v>
      </c>
      <c r="M246" s="68">
        <f t="shared" si="7"/>
        <v>-924569.62024000008</v>
      </c>
      <c r="N246" s="55">
        <f>'Vos-laskelma'!AD246+M246</f>
        <v>5347391.8452235358</v>
      </c>
    </row>
    <row r="247" spans="1:14" ht="13.8" x14ac:dyDescent="0.25">
      <c r="A247" s="29">
        <v>758</v>
      </c>
      <c r="B247" s="39" t="s">
        <v>245</v>
      </c>
      <c r="C247" s="48">
        <v>52463.628800000006</v>
      </c>
      <c r="D247" s="48">
        <v>189241.67468000003</v>
      </c>
      <c r="E247" s="78">
        <f t="shared" si="6"/>
        <v>-136778.04588000002</v>
      </c>
      <c r="F247" s="55">
        <f>'Vos-laskelma'!K247+E247</f>
        <v>1003854.944153671</v>
      </c>
      <c r="G247" s="67"/>
      <c r="H247" s="67"/>
      <c r="I247" s="77">
        <v>758</v>
      </c>
      <c r="J247" s="39" t="s">
        <v>245</v>
      </c>
      <c r="K247" s="48">
        <v>41325.600400000003</v>
      </c>
      <c r="L247" s="48">
        <v>61312.680800000009</v>
      </c>
      <c r="M247" s="68">
        <f t="shared" si="7"/>
        <v>-19987.080400000006</v>
      </c>
      <c r="N247" s="55">
        <f>'Vos-laskelma'!AD247+M247</f>
        <v>26975592.867454782</v>
      </c>
    </row>
    <row r="248" spans="1:14" ht="13.8" x14ac:dyDescent="0.25">
      <c r="A248" s="29">
        <v>759</v>
      </c>
      <c r="B248" s="39" t="s">
        <v>246</v>
      </c>
      <c r="C248" s="48">
        <v>377156.85420000006</v>
      </c>
      <c r="D248" s="48">
        <v>23847.104000000003</v>
      </c>
      <c r="E248" s="48">
        <f t="shared" si="6"/>
        <v>353309.75020000007</v>
      </c>
      <c r="F248" s="55">
        <f>'Vos-laskelma'!K248+E248</f>
        <v>2464408.0646378971</v>
      </c>
      <c r="G248" s="67"/>
      <c r="H248" s="67"/>
      <c r="I248" s="77">
        <v>759</v>
      </c>
      <c r="J248" s="39" t="s">
        <v>246</v>
      </c>
      <c r="K248" s="48">
        <v>359909.70400000009</v>
      </c>
      <c r="L248" s="48">
        <v>66860.696000000011</v>
      </c>
      <c r="M248" s="68">
        <f t="shared" si="7"/>
        <v>293049.00800000009</v>
      </c>
      <c r="N248" s="55">
        <f>'Vos-laskelma'!AD248+M248</f>
        <v>8783960.8627893943</v>
      </c>
    </row>
    <row r="249" spans="1:14" ht="13.8" x14ac:dyDescent="0.25">
      <c r="A249" s="29">
        <v>761</v>
      </c>
      <c r="B249" s="39" t="s">
        <v>247</v>
      </c>
      <c r="C249" s="48">
        <v>533802.51860000007</v>
      </c>
      <c r="D249" s="48">
        <v>194666.89084000001</v>
      </c>
      <c r="E249" s="48">
        <f t="shared" si="6"/>
        <v>339135.62776000006</v>
      </c>
      <c r="F249" s="55">
        <f>'Vos-laskelma'!K249+E249</f>
        <v>11245736.291848585</v>
      </c>
      <c r="G249" s="67"/>
      <c r="H249" s="67"/>
      <c r="I249" s="77">
        <v>761</v>
      </c>
      <c r="J249" s="39" t="s">
        <v>247</v>
      </c>
      <c r="K249" s="48">
        <v>453941.44880000007</v>
      </c>
      <c r="L249" s="48">
        <v>139411.66399999999</v>
      </c>
      <c r="M249" s="68">
        <f t="shared" si="7"/>
        <v>314529.78480000008</v>
      </c>
      <c r="N249" s="55">
        <f>'Vos-laskelma'!AD249+M249</f>
        <v>30215190.861769125</v>
      </c>
    </row>
    <row r="250" spans="1:14" ht="13.8" x14ac:dyDescent="0.25">
      <c r="A250" s="29">
        <v>762</v>
      </c>
      <c r="B250" s="39" t="s">
        <v>248</v>
      </c>
      <c r="C250" s="48">
        <v>125197.296</v>
      </c>
      <c r="D250" s="48">
        <v>93257.081080000004</v>
      </c>
      <c r="E250" s="48">
        <f t="shared" si="6"/>
        <v>31940.214919999999</v>
      </c>
      <c r="F250" s="55">
        <f>'Vos-laskelma'!K250+E250</f>
        <v>4286823.3165042205</v>
      </c>
      <c r="G250" s="67"/>
      <c r="H250" s="67"/>
      <c r="I250" s="77">
        <v>762</v>
      </c>
      <c r="J250" s="39" t="s">
        <v>248</v>
      </c>
      <c r="K250" s="48">
        <v>71199.52840000001</v>
      </c>
      <c r="L250" s="48">
        <v>104729.45616</v>
      </c>
      <c r="M250" s="68">
        <f t="shared" si="7"/>
        <v>-33529.927759999991</v>
      </c>
      <c r="N250" s="55">
        <f>'Vos-laskelma'!AD250+M250</f>
        <v>16115568.006528782</v>
      </c>
    </row>
    <row r="251" spans="1:14" ht="13.8" x14ac:dyDescent="0.25">
      <c r="A251" s="29">
        <v>765</v>
      </c>
      <c r="B251" s="39" t="s">
        <v>249</v>
      </c>
      <c r="C251" s="48">
        <v>187795.94400000002</v>
      </c>
      <c r="D251" s="48">
        <v>226249.39919999999</v>
      </c>
      <c r="E251" s="78">
        <f t="shared" si="6"/>
        <v>-38453.455199999968</v>
      </c>
      <c r="F251" s="55">
        <f>'Vos-laskelma'!K251+E251</f>
        <v>4375075.4421422267</v>
      </c>
      <c r="G251" s="67"/>
      <c r="H251" s="67"/>
      <c r="I251" s="77">
        <v>765</v>
      </c>
      <c r="J251" s="39" t="s">
        <v>249</v>
      </c>
      <c r="K251" s="48">
        <v>116863.96120000002</v>
      </c>
      <c r="L251" s="48">
        <v>284157.95799999998</v>
      </c>
      <c r="M251" s="68">
        <f t="shared" si="7"/>
        <v>-167293.99679999996</v>
      </c>
      <c r="N251" s="55">
        <f>'Vos-laskelma'!AD251+M251</f>
        <v>29441664.279004149</v>
      </c>
    </row>
    <row r="252" spans="1:14" ht="13.8" x14ac:dyDescent="0.25">
      <c r="A252" s="29">
        <v>768</v>
      </c>
      <c r="B252" s="39" t="s">
        <v>250</v>
      </c>
      <c r="C252" s="48">
        <v>150609.36619999999</v>
      </c>
      <c r="D252" s="48">
        <v>98518.348400000003</v>
      </c>
      <c r="E252" s="48">
        <f t="shared" si="6"/>
        <v>52091.017799999987</v>
      </c>
      <c r="F252" s="55">
        <f>'Vos-laskelma'!K252+E252</f>
        <v>2633791.8313679327</v>
      </c>
      <c r="G252" s="67"/>
      <c r="H252" s="67"/>
      <c r="I252" s="77">
        <v>768</v>
      </c>
      <c r="J252" s="39" t="s">
        <v>250</v>
      </c>
      <c r="K252" s="48">
        <v>142256.80000000002</v>
      </c>
      <c r="L252" s="48">
        <v>62592.992000000006</v>
      </c>
      <c r="M252" s="68">
        <f t="shared" si="7"/>
        <v>79663.808000000019</v>
      </c>
      <c r="N252" s="55">
        <f>'Vos-laskelma'!AD252+M252</f>
        <v>11373081.591987589</v>
      </c>
    </row>
    <row r="253" spans="1:14" ht="13.8" x14ac:dyDescent="0.25">
      <c r="A253" s="29">
        <v>777</v>
      </c>
      <c r="B253" s="39" t="s">
        <v>251</v>
      </c>
      <c r="C253" s="48">
        <v>178853.28</v>
      </c>
      <c r="D253" s="48">
        <v>126315.12900000002</v>
      </c>
      <c r="E253" s="48">
        <f t="shared" si="6"/>
        <v>52538.150999999983</v>
      </c>
      <c r="F253" s="55">
        <f>'Vos-laskelma'!K253+E253</f>
        <v>5926601.1045019589</v>
      </c>
      <c r="G253" s="67"/>
      <c r="H253" s="67"/>
      <c r="I253" s="77">
        <v>777</v>
      </c>
      <c r="J253" s="39" t="s">
        <v>251</v>
      </c>
      <c r="K253" s="48">
        <v>155059.91200000001</v>
      </c>
      <c r="L253" s="48">
        <v>133436.87839999999</v>
      </c>
      <c r="M253" s="68">
        <f t="shared" si="7"/>
        <v>21623.033600000024</v>
      </c>
      <c r="N253" s="55">
        <f>'Vos-laskelma'!AD253+M253</f>
        <v>35300487.181706324</v>
      </c>
    </row>
    <row r="254" spans="1:14" ht="13.8" x14ac:dyDescent="0.25">
      <c r="A254" s="29">
        <v>778</v>
      </c>
      <c r="B254" s="39" t="s">
        <v>252</v>
      </c>
      <c r="C254" s="48">
        <v>259337.25599999996</v>
      </c>
      <c r="D254" s="48">
        <v>141528.09090800001</v>
      </c>
      <c r="E254" s="48">
        <f t="shared" si="6"/>
        <v>117809.16509199995</v>
      </c>
      <c r="F254" s="55">
        <f>'Vos-laskelma'!K254+E254</f>
        <v>3835169.5611443827</v>
      </c>
      <c r="G254" s="67"/>
      <c r="H254" s="67"/>
      <c r="I254" s="77">
        <v>778</v>
      </c>
      <c r="J254" s="39" t="s">
        <v>252</v>
      </c>
      <c r="K254" s="48">
        <v>253217.10400000005</v>
      </c>
      <c r="L254" s="48">
        <v>106322.73232000001</v>
      </c>
      <c r="M254" s="68">
        <f t="shared" si="7"/>
        <v>146894.37168000004</v>
      </c>
      <c r="N254" s="55">
        <f>'Vos-laskelma'!AD254+M254</f>
        <v>27410118.704549626</v>
      </c>
    </row>
    <row r="255" spans="1:14" ht="13.8" x14ac:dyDescent="0.25">
      <c r="A255" s="29">
        <v>781</v>
      </c>
      <c r="B255" s="39" t="s">
        <v>253</v>
      </c>
      <c r="C255" s="48">
        <v>70050.868000000002</v>
      </c>
      <c r="D255" s="48">
        <v>119295.13776</v>
      </c>
      <c r="E255" s="78">
        <f t="shared" si="6"/>
        <v>-49244.269759999996</v>
      </c>
      <c r="F255" s="55">
        <f>'Vos-laskelma'!K255+E255</f>
        <v>2915203.8512712531</v>
      </c>
      <c r="G255" s="67"/>
      <c r="H255" s="67"/>
      <c r="I255" s="77">
        <v>781</v>
      </c>
      <c r="J255" s="39" t="s">
        <v>253</v>
      </c>
      <c r="K255" s="48">
        <v>54057.584000000003</v>
      </c>
      <c r="L255" s="48">
        <v>127419.41576000003</v>
      </c>
      <c r="M255" s="68">
        <f t="shared" si="7"/>
        <v>-73361.83176000003</v>
      </c>
      <c r="N255" s="55">
        <f>'Vos-laskelma'!AD255+M255</f>
        <v>15281393.478978978</v>
      </c>
    </row>
    <row r="256" spans="1:14" ht="13.8" x14ac:dyDescent="0.25">
      <c r="A256" s="29">
        <v>783</v>
      </c>
      <c r="B256" s="39" t="s">
        <v>254</v>
      </c>
      <c r="C256" s="48">
        <v>99934.270199999999</v>
      </c>
      <c r="D256" s="48">
        <v>177124.36496000001</v>
      </c>
      <c r="E256" s="78">
        <f t="shared" si="6"/>
        <v>-77190.094760000007</v>
      </c>
      <c r="F256" s="55">
        <f>'Vos-laskelma'!K256+E256</f>
        <v>3117779.7249004589</v>
      </c>
      <c r="G256" s="67"/>
      <c r="H256" s="67"/>
      <c r="I256" s="77">
        <v>783</v>
      </c>
      <c r="J256" s="39" t="s">
        <v>254</v>
      </c>
      <c r="K256" s="48">
        <v>29945.056400000001</v>
      </c>
      <c r="L256" s="48">
        <v>220953.26175999999</v>
      </c>
      <c r="M256" s="68">
        <f t="shared" si="7"/>
        <v>-191008.20535999999</v>
      </c>
      <c r="N256" s="55">
        <f>'Vos-laskelma'!AD256+M256</f>
        <v>15819230.920645624</v>
      </c>
    </row>
    <row r="257" spans="1:14" ht="13.8" x14ac:dyDescent="0.25">
      <c r="A257" s="29">
        <v>785</v>
      </c>
      <c r="B257" s="39" t="s">
        <v>255</v>
      </c>
      <c r="C257" s="48">
        <v>23847.104000000003</v>
      </c>
      <c r="D257" s="48">
        <v>62673.1702</v>
      </c>
      <c r="E257" s="78">
        <f t="shared" si="6"/>
        <v>-38826.066200000001</v>
      </c>
      <c r="F257" s="55">
        <f>'Vos-laskelma'!K257+E257</f>
        <v>3995569.6489641881</v>
      </c>
      <c r="G257" s="67"/>
      <c r="H257" s="67"/>
      <c r="I257" s="77">
        <v>785</v>
      </c>
      <c r="J257" s="39" t="s">
        <v>255</v>
      </c>
      <c r="K257" s="48">
        <v>68283.26400000001</v>
      </c>
      <c r="L257" s="48">
        <v>45593.304400000008</v>
      </c>
      <c r="M257" s="68">
        <f t="shared" si="7"/>
        <v>22689.959600000002</v>
      </c>
      <c r="N257" s="55">
        <f>'Vos-laskelma'!AD257+M257</f>
        <v>15321725.735909615</v>
      </c>
    </row>
    <row r="258" spans="1:14" ht="13.8" x14ac:dyDescent="0.25">
      <c r="A258" s="29">
        <v>790</v>
      </c>
      <c r="B258" s="39" t="s">
        <v>256</v>
      </c>
      <c r="C258" s="48">
        <v>683070.4852</v>
      </c>
      <c r="D258" s="48">
        <v>392970.46504000004</v>
      </c>
      <c r="E258" s="48">
        <f t="shared" si="6"/>
        <v>290100.02015999996</v>
      </c>
      <c r="F258" s="55">
        <f>'Vos-laskelma'!K258+E258</f>
        <v>20510936.932673249</v>
      </c>
      <c r="G258" s="67"/>
      <c r="H258" s="67"/>
      <c r="I258" s="77">
        <v>790</v>
      </c>
      <c r="J258" s="39" t="s">
        <v>256</v>
      </c>
      <c r="K258" s="48">
        <v>489434.52040000004</v>
      </c>
      <c r="L258" s="48">
        <v>323975.63631999999</v>
      </c>
      <c r="M258" s="68">
        <f t="shared" si="7"/>
        <v>165458.88408000005</v>
      </c>
      <c r="N258" s="55">
        <f>'Vos-laskelma'!AD258+M258</f>
        <v>75224803.816659525</v>
      </c>
    </row>
    <row r="259" spans="1:14" ht="13.8" x14ac:dyDescent="0.25">
      <c r="A259" s="29">
        <v>791</v>
      </c>
      <c r="B259" s="39" t="s">
        <v>257</v>
      </c>
      <c r="C259" s="48">
        <v>188019.51060000001</v>
      </c>
      <c r="D259" s="48">
        <v>243940.96948</v>
      </c>
      <c r="E259" s="78">
        <f t="shared" si="6"/>
        <v>-55921.458879999991</v>
      </c>
      <c r="F259" s="55">
        <f>'Vos-laskelma'!K259+E259</f>
        <v>8193474.9933356475</v>
      </c>
      <c r="G259" s="67"/>
      <c r="H259" s="67"/>
      <c r="I259" s="77">
        <v>791</v>
      </c>
      <c r="J259" s="39" t="s">
        <v>257</v>
      </c>
      <c r="K259" s="48">
        <v>152214.77600000001</v>
      </c>
      <c r="L259" s="48">
        <v>221308.90375999996</v>
      </c>
      <c r="M259" s="68">
        <f t="shared" si="7"/>
        <v>-69094.127759999945</v>
      </c>
      <c r="N259" s="55">
        <f>'Vos-laskelma'!AD259+M259</f>
        <v>24835255.03927879</v>
      </c>
    </row>
    <row r="260" spans="1:14" ht="13.8" x14ac:dyDescent="0.25">
      <c r="A260" s="29">
        <v>831</v>
      </c>
      <c r="B260" s="39" t="s">
        <v>258</v>
      </c>
      <c r="C260" s="48">
        <v>176021.43640000001</v>
      </c>
      <c r="D260" s="48">
        <v>367081.45276000001</v>
      </c>
      <c r="E260" s="78">
        <f t="shared" si="6"/>
        <v>-191060.01636000001</v>
      </c>
      <c r="F260" s="55">
        <f>'Vos-laskelma'!K260+E260</f>
        <v>2484331.7909204429</v>
      </c>
      <c r="G260" s="67"/>
      <c r="H260" s="67"/>
      <c r="I260" s="77">
        <v>831</v>
      </c>
      <c r="J260" s="39" t="s">
        <v>258</v>
      </c>
      <c r="K260" s="48">
        <v>36986.768000000004</v>
      </c>
      <c r="L260" s="48">
        <v>363205.79405600007</v>
      </c>
      <c r="M260" s="68">
        <f t="shared" si="7"/>
        <v>-326219.02605600009</v>
      </c>
      <c r="N260" s="55">
        <f>'Vos-laskelma'!AD260+M260</f>
        <v>6670984.9116361663</v>
      </c>
    </row>
    <row r="261" spans="1:14" ht="13.8" x14ac:dyDescent="0.25">
      <c r="A261" s="29">
        <v>832</v>
      </c>
      <c r="B261" s="39" t="s">
        <v>259</v>
      </c>
      <c r="C261" s="48">
        <v>14904.44</v>
      </c>
      <c r="D261" s="48">
        <v>55146.428</v>
      </c>
      <c r="E261" s="78">
        <f t="shared" si="6"/>
        <v>-40241.987999999998</v>
      </c>
      <c r="F261" s="55">
        <f>'Vos-laskelma'!K261+E261</f>
        <v>8532027.0598822795</v>
      </c>
      <c r="G261" s="67"/>
      <c r="H261" s="67"/>
      <c r="I261" s="77">
        <v>832</v>
      </c>
      <c r="J261" s="39" t="s">
        <v>259</v>
      </c>
      <c r="K261" s="48">
        <v>69776.960400000011</v>
      </c>
      <c r="L261" s="48">
        <v>32719.064000000002</v>
      </c>
      <c r="M261" s="68">
        <f t="shared" si="7"/>
        <v>37057.896400000012</v>
      </c>
      <c r="N261" s="55">
        <f>'Vos-laskelma'!AD261+M261</f>
        <v>20475600.54913529</v>
      </c>
    </row>
    <row r="262" spans="1:14" ht="13.8" x14ac:dyDescent="0.25">
      <c r="A262" s="29">
        <v>833</v>
      </c>
      <c r="B262" s="39" t="s">
        <v>260</v>
      </c>
      <c r="C262" s="48">
        <v>183399.13420000003</v>
      </c>
      <c r="D262" s="48">
        <v>16469.406200000001</v>
      </c>
      <c r="E262" s="48">
        <f t="shared" si="6"/>
        <v>166929.72800000003</v>
      </c>
      <c r="F262" s="55">
        <f>'Vos-laskelma'!K262+E262</f>
        <v>1903022.0939157549</v>
      </c>
      <c r="G262" s="67"/>
      <c r="H262" s="67"/>
      <c r="I262" s="77">
        <v>833</v>
      </c>
      <c r="J262" s="39" t="s">
        <v>260</v>
      </c>
      <c r="K262" s="48">
        <v>204849.79200000002</v>
      </c>
      <c r="L262" s="48">
        <v>14225.68</v>
      </c>
      <c r="M262" s="68">
        <f t="shared" si="7"/>
        <v>190624.11200000002</v>
      </c>
      <c r="N262" s="55">
        <f>'Vos-laskelma'!AD262+M262</f>
        <v>5168959.9492890611</v>
      </c>
    </row>
    <row r="263" spans="1:14" ht="13.8" x14ac:dyDescent="0.25">
      <c r="A263" s="29">
        <v>834</v>
      </c>
      <c r="B263" s="39" t="s">
        <v>261</v>
      </c>
      <c r="C263" s="48">
        <v>74745.766600000003</v>
      </c>
      <c r="D263" s="48">
        <v>500282.43304000003</v>
      </c>
      <c r="E263" s="78">
        <f t="shared" si="6"/>
        <v>-425536.66644000006</v>
      </c>
      <c r="F263" s="55">
        <f>'Vos-laskelma'!K263+E263</f>
        <v>3997000.9920137664</v>
      </c>
      <c r="G263" s="67"/>
      <c r="H263" s="67"/>
      <c r="I263" s="77">
        <v>834</v>
      </c>
      <c r="J263" s="39" t="s">
        <v>261</v>
      </c>
      <c r="K263" s="48">
        <v>116792.83279999999</v>
      </c>
      <c r="L263" s="48">
        <v>408348.14440000005</v>
      </c>
      <c r="M263" s="68">
        <f t="shared" si="7"/>
        <v>-291555.31160000007</v>
      </c>
      <c r="N263" s="55">
        <f>'Vos-laskelma'!AD263+M263</f>
        <v>13721612.840914141</v>
      </c>
    </row>
    <row r="264" spans="1:14" ht="13.8" x14ac:dyDescent="0.25">
      <c r="A264" s="29">
        <v>837</v>
      </c>
      <c r="B264" s="39" t="s">
        <v>262</v>
      </c>
      <c r="C264" s="48">
        <v>5208878.2134000007</v>
      </c>
      <c r="D264" s="48">
        <v>16143335.804343993</v>
      </c>
      <c r="E264" s="78">
        <f t="shared" si="6"/>
        <v>-10934457.590943992</v>
      </c>
      <c r="F264" s="55">
        <f>'Vos-laskelma'!K264+E264</f>
        <v>47942026.017545268</v>
      </c>
      <c r="G264" s="67"/>
      <c r="H264" s="67"/>
      <c r="I264" s="77">
        <v>837</v>
      </c>
      <c r="J264" s="39" t="s">
        <v>262</v>
      </c>
      <c r="K264" s="48">
        <v>4127509.9236000008</v>
      </c>
      <c r="L264" s="48">
        <v>14490853.788039988</v>
      </c>
      <c r="M264" s="68">
        <f t="shared" si="7"/>
        <v>-10363343.864439987</v>
      </c>
      <c r="N264" s="55">
        <f>'Vos-laskelma'!AD264+M264</f>
        <v>358984881.01169127</v>
      </c>
    </row>
    <row r="265" spans="1:14" ht="13.8" x14ac:dyDescent="0.25">
      <c r="A265" s="29">
        <v>844</v>
      </c>
      <c r="B265" s="39" t="s">
        <v>263</v>
      </c>
      <c r="C265" s="48">
        <v>11998.074199999999</v>
      </c>
      <c r="D265" s="48">
        <v>86445.752000000008</v>
      </c>
      <c r="E265" s="78">
        <f t="shared" si="6"/>
        <v>-74447.677800000005</v>
      </c>
      <c r="F265" s="55">
        <f>'Vos-laskelma'!K265+E265</f>
        <v>455833.291007174</v>
      </c>
      <c r="G265" s="67"/>
      <c r="H265" s="67"/>
      <c r="I265" s="77">
        <v>844</v>
      </c>
      <c r="J265" s="39" t="s">
        <v>263</v>
      </c>
      <c r="K265" s="48">
        <v>7112.84</v>
      </c>
      <c r="L265" s="48">
        <v>113947.69679999999</v>
      </c>
      <c r="M265" s="68">
        <f t="shared" si="7"/>
        <v>-106834.85679999999</v>
      </c>
      <c r="N265" s="55">
        <f>'Vos-laskelma'!AD265+M265</f>
        <v>6709350.4118311815</v>
      </c>
    </row>
    <row r="266" spans="1:14" ht="13.8" x14ac:dyDescent="0.25">
      <c r="A266" s="29">
        <v>845</v>
      </c>
      <c r="B266" s="39" t="s">
        <v>264</v>
      </c>
      <c r="C266" s="48">
        <v>68560.423999999999</v>
      </c>
      <c r="D266" s="48">
        <v>70185.007960000003</v>
      </c>
      <c r="E266" s="78">
        <f t="shared" ref="E266:E303" si="8">C266-D266</f>
        <v>-1624.5839600000036</v>
      </c>
      <c r="F266" s="55">
        <f>'Vos-laskelma'!K266+E266</f>
        <v>3779572.2477157721</v>
      </c>
      <c r="G266" s="67"/>
      <c r="H266" s="67"/>
      <c r="I266" s="77">
        <v>845</v>
      </c>
      <c r="J266" s="39" t="s">
        <v>264</v>
      </c>
      <c r="K266" s="48">
        <v>59747.856000000007</v>
      </c>
      <c r="L266" s="48">
        <v>31438.752800000002</v>
      </c>
      <c r="M266" s="68">
        <f t="shared" ref="M266:M303" si="9">K266-L266</f>
        <v>28309.103200000005</v>
      </c>
      <c r="N266" s="55">
        <f>'Vos-laskelma'!AD266+M266</f>
        <v>11908883.058037713</v>
      </c>
    </row>
    <row r="267" spans="1:14" ht="13.8" x14ac:dyDescent="0.25">
      <c r="A267" s="29">
        <v>846</v>
      </c>
      <c r="B267" s="39" t="s">
        <v>265</v>
      </c>
      <c r="C267" s="48">
        <v>159477.508</v>
      </c>
      <c r="D267" s="48">
        <v>224758.9552</v>
      </c>
      <c r="E267" s="78">
        <f t="shared" si="8"/>
        <v>-65281.447199999995</v>
      </c>
      <c r="F267" s="55">
        <f>'Vos-laskelma'!K267+E267</f>
        <v>6870824.1617928846</v>
      </c>
      <c r="G267" s="67"/>
      <c r="H267" s="67"/>
      <c r="I267" s="77">
        <v>846</v>
      </c>
      <c r="J267" s="39" t="s">
        <v>265</v>
      </c>
      <c r="K267" s="48">
        <v>207694.92800000001</v>
      </c>
      <c r="L267" s="48">
        <v>150792.20800000001</v>
      </c>
      <c r="M267" s="68">
        <f t="shared" si="9"/>
        <v>56902.720000000001</v>
      </c>
      <c r="N267" s="55">
        <f>'Vos-laskelma'!AD267+M267</f>
        <v>20812801.349611875</v>
      </c>
    </row>
    <row r="268" spans="1:14" ht="13.8" x14ac:dyDescent="0.25">
      <c r="A268" s="29">
        <v>848</v>
      </c>
      <c r="B268" s="39" t="s">
        <v>266</v>
      </c>
      <c r="C268" s="48">
        <v>280203.47200000001</v>
      </c>
      <c r="D268" s="48">
        <v>172056.85536000002</v>
      </c>
      <c r="E268" s="48">
        <f t="shared" si="8"/>
        <v>108146.61663999999</v>
      </c>
      <c r="F268" s="55">
        <f>'Vos-laskelma'!K268+E268</f>
        <v>6284021.1677117776</v>
      </c>
      <c r="G268" s="67"/>
      <c r="H268" s="67"/>
      <c r="I268" s="77">
        <v>848</v>
      </c>
      <c r="J268" s="39" t="s">
        <v>266</v>
      </c>
      <c r="K268" s="48">
        <v>123763.416</v>
      </c>
      <c r="L268" s="48">
        <v>169342.49472000002</v>
      </c>
      <c r="M268" s="68">
        <f t="shared" si="9"/>
        <v>-45579.07872000002</v>
      </c>
      <c r="N268" s="55">
        <f>'Vos-laskelma'!AD268+M268</f>
        <v>18725295.250848532</v>
      </c>
    </row>
    <row r="269" spans="1:14" ht="13.8" x14ac:dyDescent="0.25">
      <c r="A269" s="29">
        <v>849</v>
      </c>
      <c r="B269" s="39" t="s">
        <v>267</v>
      </c>
      <c r="C269" s="48">
        <v>314483.68400000007</v>
      </c>
      <c r="D269" s="48">
        <v>11923.552000000001</v>
      </c>
      <c r="E269" s="48">
        <f t="shared" si="8"/>
        <v>302560.13200000004</v>
      </c>
      <c r="F269" s="55">
        <f>'Vos-laskelma'!K269+E269</f>
        <v>5114640.5947731109</v>
      </c>
      <c r="G269" s="67"/>
      <c r="H269" s="67"/>
      <c r="I269" s="77">
        <v>849</v>
      </c>
      <c r="J269" s="39" t="s">
        <v>267</v>
      </c>
      <c r="K269" s="48">
        <v>233301.15200000003</v>
      </c>
      <c r="L269" s="48">
        <v>11380.544000000002</v>
      </c>
      <c r="M269" s="68">
        <f t="shared" si="9"/>
        <v>221920.60800000004</v>
      </c>
      <c r="N269" s="55">
        <f>'Vos-laskelma'!AD269+M269</f>
        <v>12263840.687055213</v>
      </c>
    </row>
    <row r="270" spans="1:14" ht="13.8" x14ac:dyDescent="0.25">
      <c r="A270" s="29">
        <v>850</v>
      </c>
      <c r="B270" s="39" t="s">
        <v>268</v>
      </c>
      <c r="C270" s="48">
        <v>320669.02659999998</v>
      </c>
      <c r="D270" s="48">
        <v>145348.09888000001</v>
      </c>
      <c r="E270" s="48">
        <f t="shared" si="8"/>
        <v>175320.92771999998</v>
      </c>
      <c r="F270" s="55">
        <f>'Vos-laskelma'!K270+E270</f>
        <v>3066962.7983953706</v>
      </c>
      <c r="G270" s="67"/>
      <c r="H270" s="67"/>
      <c r="I270" s="77">
        <v>850</v>
      </c>
      <c r="J270" s="39" t="s">
        <v>268</v>
      </c>
      <c r="K270" s="48">
        <v>318797.48879999999</v>
      </c>
      <c r="L270" s="48">
        <v>172514.82136000003</v>
      </c>
      <c r="M270" s="68">
        <f t="shared" si="9"/>
        <v>146282.66743999996</v>
      </c>
      <c r="N270" s="55">
        <f>'Vos-laskelma'!AD270+M270</f>
        <v>7179307.6096221264</v>
      </c>
    </row>
    <row r="271" spans="1:14" ht="13.8" x14ac:dyDescent="0.25">
      <c r="A271" s="29">
        <v>851</v>
      </c>
      <c r="B271" s="39" t="s">
        <v>269</v>
      </c>
      <c r="C271" s="48">
        <v>420305.20799999998</v>
      </c>
      <c r="D271" s="48">
        <v>308879.61456000002</v>
      </c>
      <c r="E271" s="48">
        <f t="shared" si="8"/>
        <v>111425.59343999997</v>
      </c>
      <c r="F271" s="55">
        <f>'Vos-laskelma'!K271+E271</f>
        <v>11080100.569871334</v>
      </c>
      <c r="G271" s="67"/>
      <c r="H271" s="67"/>
      <c r="I271" s="77">
        <v>851</v>
      </c>
      <c r="J271" s="39" t="s">
        <v>269</v>
      </c>
      <c r="K271" s="48">
        <v>437012.88960000005</v>
      </c>
      <c r="L271" s="48">
        <v>233500.31152000002</v>
      </c>
      <c r="M271" s="68">
        <f t="shared" si="9"/>
        <v>203512.57808000004</v>
      </c>
      <c r="N271" s="55">
        <f>'Vos-laskelma'!AD271+M271</f>
        <v>46425586.411964595</v>
      </c>
    </row>
    <row r="272" spans="1:14" ht="13.8" x14ac:dyDescent="0.25">
      <c r="A272" s="29">
        <v>853</v>
      </c>
      <c r="B272" s="39" t="s">
        <v>270</v>
      </c>
      <c r="C272" s="48">
        <v>7235062.3092000028</v>
      </c>
      <c r="D272" s="48">
        <v>9870355.0971440058</v>
      </c>
      <c r="E272" s="78">
        <f t="shared" si="8"/>
        <v>-2635292.787944003</v>
      </c>
      <c r="F272" s="55">
        <f>'Vos-laskelma'!K272+E272</f>
        <v>81711261.172028497</v>
      </c>
      <c r="G272" s="67"/>
      <c r="H272" s="67"/>
      <c r="I272" s="77">
        <v>853</v>
      </c>
      <c r="J272" s="39" t="s">
        <v>270</v>
      </c>
      <c r="K272" s="48">
        <v>6565151.3200000012</v>
      </c>
      <c r="L272" s="48">
        <v>9013571.5141360033</v>
      </c>
      <c r="M272" s="68">
        <f t="shared" si="9"/>
        <v>-2448420.1941360021</v>
      </c>
      <c r="N272" s="55">
        <f>'Vos-laskelma'!AD272+M272</f>
        <v>313663592.75581157</v>
      </c>
    </row>
    <row r="273" spans="1:14" ht="13.8" x14ac:dyDescent="0.25">
      <c r="A273" s="29">
        <v>854</v>
      </c>
      <c r="B273" s="39" t="s">
        <v>271</v>
      </c>
      <c r="C273" s="48">
        <v>11923.552000000001</v>
      </c>
      <c r="D273" s="48">
        <v>85029.830199999997</v>
      </c>
      <c r="E273" s="78">
        <f t="shared" si="8"/>
        <v>-73106.278200000001</v>
      </c>
      <c r="F273" s="55">
        <f>'Vos-laskelma'!K273+E273</f>
        <v>3742446.0172543009</v>
      </c>
      <c r="G273" s="67"/>
      <c r="H273" s="67"/>
      <c r="I273" s="77">
        <v>854</v>
      </c>
      <c r="J273" s="39" t="s">
        <v>271</v>
      </c>
      <c r="K273" s="48">
        <v>11380.544000000002</v>
      </c>
      <c r="L273" s="48">
        <v>59818.984400000001</v>
      </c>
      <c r="M273" s="68">
        <f t="shared" si="9"/>
        <v>-48438.440399999999</v>
      </c>
      <c r="N273" s="55">
        <f>'Vos-laskelma'!AD273+M273</f>
        <v>16849573.719060741</v>
      </c>
    </row>
    <row r="274" spans="1:14" ht="13.8" x14ac:dyDescent="0.25">
      <c r="A274" s="29">
        <v>857</v>
      </c>
      <c r="B274" s="39" t="s">
        <v>272</v>
      </c>
      <c r="C274" s="48">
        <v>1024084.0724000002</v>
      </c>
      <c r="D274" s="48">
        <v>102199.74508000001</v>
      </c>
      <c r="E274" s="48">
        <f t="shared" si="8"/>
        <v>921884.32732000016</v>
      </c>
      <c r="F274" s="55">
        <f>'Vos-laskelma'!K274+E274</f>
        <v>624967.11507866357</v>
      </c>
      <c r="G274" s="67"/>
      <c r="H274" s="67"/>
      <c r="I274" s="77">
        <v>857</v>
      </c>
      <c r="J274" s="39" t="s">
        <v>272</v>
      </c>
      <c r="K274" s="48">
        <v>1052771.4484000001</v>
      </c>
      <c r="L274" s="48">
        <v>73546.765600000013</v>
      </c>
      <c r="M274" s="68">
        <f t="shared" si="9"/>
        <v>979224.68280000007</v>
      </c>
      <c r="N274" s="55">
        <f>'Vos-laskelma'!AD274+M274</f>
        <v>12031749.376326928</v>
      </c>
    </row>
    <row r="275" spans="1:14" ht="13.8" x14ac:dyDescent="0.25">
      <c r="A275" s="29">
        <v>858</v>
      </c>
      <c r="B275" s="39" t="s">
        <v>273</v>
      </c>
      <c r="C275" s="48">
        <v>3679161.014</v>
      </c>
      <c r="D275" s="48">
        <v>1433921.8921880003</v>
      </c>
      <c r="E275" s="48">
        <f t="shared" si="8"/>
        <v>2245239.1218119999</v>
      </c>
      <c r="F275" s="55">
        <f>'Vos-laskelma'!K275+E275</f>
        <v>26607330.921544828</v>
      </c>
      <c r="G275" s="67"/>
      <c r="H275" s="67"/>
      <c r="I275" s="77">
        <v>858</v>
      </c>
      <c r="J275" s="39" t="s">
        <v>273</v>
      </c>
      <c r="K275" s="48">
        <v>3074667.3468000004</v>
      </c>
      <c r="L275" s="48">
        <v>1417391.2750480007</v>
      </c>
      <c r="M275" s="68">
        <f t="shared" si="9"/>
        <v>1657276.0717519997</v>
      </c>
      <c r="N275" s="55">
        <f>'Vos-laskelma'!AD275+M275</f>
        <v>37193400.486575179</v>
      </c>
    </row>
    <row r="276" spans="1:14" ht="13.8" x14ac:dyDescent="0.25">
      <c r="A276" s="29">
        <v>859</v>
      </c>
      <c r="B276" s="39" t="s">
        <v>274</v>
      </c>
      <c r="C276" s="48">
        <v>211792.09240000002</v>
      </c>
      <c r="D276" s="48">
        <v>199153.12728000002</v>
      </c>
      <c r="E276" s="48">
        <f t="shared" si="8"/>
        <v>12638.965120000008</v>
      </c>
      <c r="F276" s="55">
        <f>'Vos-laskelma'!K276+E276</f>
        <v>11366303.182521395</v>
      </c>
      <c r="G276" s="67"/>
      <c r="H276" s="67"/>
      <c r="I276" s="77">
        <v>859</v>
      </c>
      <c r="J276" s="39" t="s">
        <v>274</v>
      </c>
      <c r="K276" s="48">
        <v>207766.05639999997</v>
      </c>
      <c r="L276" s="48">
        <v>137078.65248000002</v>
      </c>
      <c r="M276" s="68">
        <f t="shared" si="9"/>
        <v>70687.403919999953</v>
      </c>
      <c r="N276" s="55">
        <f>'Vos-laskelma'!AD276+M276</f>
        <v>22217478.100541662</v>
      </c>
    </row>
    <row r="277" spans="1:14" ht="13.8" x14ac:dyDescent="0.25">
      <c r="A277" s="29">
        <v>886</v>
      </c>
      <c r="B277" s="39" t="s">
        <v>275</v>
      </c>
      <c r="C277" s="48">
        <v>751407.34260000021</v>
      </c>
      <c r="D277" s="48">
        <v>620056.00332400005</v>
      </c>
      <c r="E277" s="48">
        <f t="shared" si="8"/>
        <v>131351.33927600016</v>
      </c>
      <c r="F277" s="55">
        <f>'Vos-laskelma'!K277+E277</f>
        <v>8082650.6820109999</v>
      </c>
      <c r="G277" s="67"/>
      <c r="H277" s="67"/>
      <c r="I277" s="77">
        <v>886</v>
      </c>
      <c r="J277" s="39" t="s">
        <v>275</v>
      </c>
      <c r="K277" s="48">
        <v>574788.60040000011</v>
      </c>
      <c r="L277" s="48">
        <v>541600.08896000008</v>
      </c>
      <c r="M277" s="68">
        <f t="shared" si="9"/>
        <v>33188.511440000031</v>
      </c>
      <c r="N277" s="55">
        <f>'Vos-laskelma'!AD277+M277</f>
        <v>26483202.767270859</v>
      </c>
    </row>
    <row r="278" spans="1:14" ht="13.8" x14ac:dyDescent="0.25">
      <c r="A278" s="29">
        <v>887</v>
      </c>
      <c r="B278" s="39" t="s">
        <v>276</v>
      </c>
      <c r="C278" s="48">
        <v>651398.55020000006</v>
      </c>
      <c r="D278" s="48">
        <v>349047.08035999996</v>
      </c>
      <c r="E278" s="48">
        <f t="shared" si="8"/>
        <v>302351.46984000009</v>
      </c>
      <c r="F278" s="55">
        <f>'Vos-laskelma'!K278+E278</f>
        <v>3375266.7739518569</v>
      </c>
      <c r="G278" s="67"/>
      <c r="H278" s="67"/>
      <c r="I278" s="77">
        <v>887</v>
      </c>
      <c r="J278" s="39" t="s">
        <v>276</v>
      </c>
      <c r="K278" s="48">
        <v>624578.4804</v>
      </c>
      <c r="L278" s="48">
        <v>333890.93528000003</v>
      </c>
      <c r="M278" s="68">
        <f t="shared" si="9"/>
        <v>290687.54511999997</v>
      </c>
      <c r="N278" s="55">
        <f>'Vos-laskelma'!AD278+M278</f>
        <v>16349774.89621477</v>
      </c>
    </row>
    <row r="279" spans="1:14" ht="13.8" x14ac:dyDescent="0.25">
      <c r="A279" s="29">
        <v>889</v>
      </c>
      <c r="B279" s="39" t="s">
        <v>277</v>
      </c>
      <c r="C279" s="48">
        <v>229826.46479999999</v>
      </c>
      <c r="D279" s="48">
        <v>56070.503280000004</v>
      </c>
      <c r="E279" s="48">
        <f t="shared" si="8"/>
        <v>173755.96151999998</v>
      </c>
      <c r="F279" s="55">
        <f>'Vos-laskelma'!K279+E279</f>
        <v>5057387.2717503402</v>
      </c>
      <c r="G279" s="67"/>
      <c r="H279" s="67"/>
      <c r="I279" s="77">
        <v>889</v>
      </c>
      <c r="J279" s="39" t="s">
        <v>277</v>
      </c>
      <c r="K279" s="48">
        <v>179314.69639999999</v>
      </c>
      <c r="L279" s="48">
        <v>41254.472000000009</v>
      </c>
      <c r="M279" s="68">
        <f t="shared" si="9"/>
        <v>138060.22439999998</v>
      </c>
      <c r="N279" s="55">
        <f>'Vos-laskelma'!AD279+M279</f>
        <v>12768718.854769191</v>
      </c>
    </row>
    <row r="280" spans="1:14" ht="13.8" x14ac:dyDescent="0.25">
      <c r="A280" s="29">
        <v>890</v>
      </c>
      <c r="B280" s="39" t="s">
        <v>278</v>
      </c>
      <c r="C280" s="48">
        <v>77503.088000000003</v>
      </c>
      <c r="D280" s="48">
        <v>14904.44</v>
      </c>
      <c r="E280" s="48">
        <f t="shared" si="8"/>
        <v>62598.648000000001</v>
      </c>
      <c r="F280" s="55">
        <f>'Vos-laskelma'!K280+E280</f>
        <v>3743570.9158817213</v>
      </c>
      <c r="G280" s="67"/>
      <c r="H280" s="67"/>
      <c r="I280" s="77">
        <v>890</v>
      </c>
      <c r="J280" s="39" t="s">
        <v>278</v>
      </c>
      <c r="K280" s="48">
        <v>64157.816800000008</v>
      </c>
      <c r="L280" s="48">
        <v>11380.544000000002</v>
      </c>
      <c r="M280" s="68">
        <f t="shared" si="9"/>
        <v>52777.272800000006</v>
      </c>
      <c r="N280" s="55">
        <f>'Vos-laskelma'!AD280+M280</f>
        <v>8124694.7156445272</v>
      </c>
    </row>
    <row r="281" spans="1:14" ht="13.8" x14ac:dyDescent="0.25">
      <c r="A281" s="29">
        <v>892</v>
      </c>
      <c r="B281" s="39" t="s">
        <v>279</v>
      </c>
      <c r="C281" s="48">
        <v>76087.166200000007</v>
      </c>
      <c r="D281" s="48">
        <v>62151.514800000004</v>
      </c>
      <c r="E281" s="48">
        <f t="shared" si="8"/>
        <v>13935.651400000002</v>
      </c>
      <c r="F281" s="55">
        <f>'Vos-laskelma'!K281+E281</f>
        <v>6225465.2178249843</v>
      </c>
      <c r="G281" s="67"/>
      <c r="H281" s="67"/>
      <c r="I281" s="77">
        <v>892</v>
      </c>
      <c r="J281" s="39" t="s">
        <v>279</v>
      </c>
      <c r="K281" s="48">
        <v>103918.59240000001</v>
      </c>
      <c r="L281" s="48">
        <v>62905.95696000001</v>
      </c>
      <c r="M281" s="68">
        <f t="shared" si="9"/>
        <v>41012.635439999998</v>
      </c>
      <c r="N281" s="55">
        <f>'Vos-laskelma'!AD281+M281</f>
        <v>10720373.165705763</v>
      </c>
    </row>
    <row r="282" spans="1:14" ht="13.8" x14ac:dyDescent="0.25">
      <c r="A282" s="29">
        <v>893</v>
      </c>
      <c r="B282" s="39" t="s">
        <v>280</v>
      </c>
      <c r="C282" s="48">
        <v>147553.95600000001</v>
      </c>
      <c r="D282" s="48">
        <v>254865.92400000003</v>
      </c>
      <c r="E282" s="78">
        <f t="shared" si="8"/>
        <v>-107311.96800000002</v>
      </c>
      <c r="F282" s="55">
        <f>'Vos-laskelma'!K282+E282</f>
        <v>8877592.2298345473</v>
      </c>
      <c r="G282" s="67"/>
      <c r="H282" s="67"/>
      <c r="I282" s="77">
        <v>893</v>
      </c>
      <c r="J282" s="39" t="s">
        <v>280</v>
      </c>
      <c r="K282" s="48">
        <v>42677.039999999994</v>
      </c>
      <c r="L282" s="48">
        <v>220498.04</v>
      </c>
      <c r="M282" s="68">
        <f t="shared" si="9"/>
        <v>-177821</v>
      </c>
      <c r="N282" s="55">
        <f>'Vos-laskelma'!AD282+M282</f>
        <v>24121923.064904574</v>
      </c>
    </row>
    <row r="283" spans="1:14" ht="13.8" x14ac:dyDescent="0.25">
      <c r="A283" s="29">
        <v>895</v>
      </c>
      <c r="B283" s="39" t="s">
        <v>281</v>
      </c>
      <c r="C283" s="48">
        <v>314558.20620000007</v>
      </c>
      <c r="D283" s="48">
        <v>229528.37600000002</v>
      </c>
      <c r="E283" s="48">
        <f t="shared" si="8"/>
        <v>85029.830200000055</v>
      </c>
      <c r="F283" s="55">
        <f>'Vos-laskelma'!K283+E283</f>
        <v>6350301.5840998311</v>
      </c>
      <c r="G283" s="67"/>
      <c r="H283" s="67"/>
      <c r="I283" s="77">
        <v>895</v>
      </c>
      <c r="J283" s="39" t="s">
        <v>281</v>
      </c>
      <c r="K283" s="48">
        <v>243259.12800000003</v>
      </c>
      <c r="L283" s="48">
        <v>122340.84800000003</v>
      </c>
      <c r="M283" s="68">
        <f t="shared" si="9"/>
        <v>120918.28</v>
      </c>
      <c r="N283" s="55">
        <f>'Vos-laskelma'!AD283+M283</f>
        <v>33681012.616031758</v>
      </c>
    </row>
    <row r="284" spans="1:14" ht="13.8" x14ac:dyDescent="0.25">
      <c r="A284" s="29">
        <v>905</v>
      </c>
      <c r="B284" s="39" t="s">
        <v>282</v>
      </c>
      <c r="C284" s="48">
        <v>1393714.1843999994</v>
      </c>
      <c r="D284" s="48">
        <v>7141454.9737799997</v>
      </c>
      <c r="E284" s="78">
        <f t="shared" si="8"/>
        <v>-5747740.78938</v>
      </c>
      <c r="F284" s="55">
        <f>'Vos-laskelma'!K284+E284</f>
        <v>44587139.338048145</v>
      </c>
      <c r="G284" s="67"/>
      <c r="H284" s="67"/>
      <c r="I284" s="77">
        <v>905</v>
      </c>
      <c r="J284" s="39" t="s">
        <v>282</v>
      </c>
      <c r="K284" s="48">
        <v>1200647.392</v>
      </c>
      <c r="L284" s="48">
        <v>6652818.4955679988</v>
      </c>
      <c r="M284" s="68">
        <f t="shared" si="9"/>
        <v>-5452171.1035679989</v>
      </c>
      <c r="N284" s="55">
        <f>'Vos-laskelma'!AD284+M284</f>
        <v>133824276.78914098</v>
      </c>
    </row>
    <row r="285" spans="1:14" ht="13.8" x14ac:dyDescent="0.25">
      <c r="A285" s="29">
        <v>908</v>
      </c>
      <c r="B285" s="39" t="s">
        <v>283</v>
      </c>
      <c r="C285" s="48">
        <v>503919.11640000006</v>
      </c>
      <c r="D285" s="48">
        <v>733462.39684000006</v>
      </c>
      <c r="E285" s="78">
        <f t="shared" si="8"/>
        <v>-229543.28044</v>
      </c>
      <c r="F285" s="55">
        <f>'Vos-laskelma'!K285+E285</f>
        <v>14404970.070188763</v>
      </c>
      <c r="G285" s="67"/>
      <c r="H285" s="67"/>
      <c r="I285" s="77">
        <v>908</v>
      </c>
      <c r="J285" s="39" t="s">
        <v>283</v>
      </c>
      <c r="K285" s="48">
        <v>357064.56800000009</v>
      </c>
      <c r="L285" s="48">
        <v>643242.57256</v>
      </c>
      <c r="M285" s="68">
        <f t="shared" si="9"/>
        <v>-286178.00455999991</v>
      </c>
      <c r="N285" s="55">
        <f>'Vos-laskelma'!AD285+M285</f>
        <v>45778821.436003432</v>
      </c>
    </row>
    <row r="286" spans="1:14" ht="13.8" x14ac:dyDescent="0.25">
      <c r="A286" s="29">
        <v>915</v>
      </c>
      <c r="B286" s="39" t="s">
        <v>284</v>
      </c>
      <c r="C286" s="48">
        <v>508315.92619999999</v>
      </c>
      <c r="D286" s="48">
        <v>290249.06456000003</v>
      </c>
      <c r="E286" s="48">
        <f t="shared" si="8"/>
        <v>218066.86163999996</v>
      </c>
      <c r="F286" s="55">
        <f>'Vos-laskelma'!K286+E286</f>
        <v>6754709.747170859</v>
      </c>
      <c r="G286" s="67"/>
      <c r="H286" s="67"/>
      <c r="I286" s="77">
        <v>915</v>
      </c>
      <c r="J286" s="39" t="s">
        <v>284</v>
      </c>
      <c r="K286" s="48">
        <v>372855.07279999997</v>
      </c>
      <c r="L286" s="48">
        <v>241466.69232</v>
      </c>
      <c r="M286" s="68">
        <f t="shared" si="9"/>
        <v>131388.38047999996</v>
      </c>
      <c r="N286" s="55">
        <f>'Vos-laskelma'!AD286+M286</f>
        <v>58958895.432558157</v>
      </c>
    </row>
    <row r="287" spans="1:14" ht="13.8" x14ac:dyDescent="0.25">
      <c r="A287" s="29">
        <v>918</v>
      </c>
      <c r="B287" s="39" t="s">
        <v>285</v>
      </c>
      <c r="C287" s="48">
        <v>31299.324000000001</v>
      </c>
      <c r="D287" s="48">
        <v>70900.42108</v>
      </c>
      <c r="E287" s="78">
        <f t="shared" si="8"/>
        <v>-39601.09708</v>
      </c>
      <c r="F287" s="55">
        <f>'Vos-laskelma'!K287+E287</f>
        <v>1018061.7839780191</v>
      </c>
      <c r="G287" s="67"/>
      <c r="H287" s="67"/>
      <c r="I287" s="77">
        <v>918</v>
      </c>
      <c r="J287" s="39" t="s">
        <v>285</v>
      </c>
      <c r="K287" s="48">
        <v>22761.088000000003</v>
      </c>
      <c r="L287" s="48">
        <v>52706.144400000005</v>
      </c>
      <c r="M287" s="68">
        <f t="shared" si="9"/>
        <v>-29945.056400000001</v>
      </c>
      <c r="N287" s="55">
        <f>'Vos-laskelma'!AD287+M287</f>
        <v>6310458.165777782</v>
      </c>
    </row>
    <row r="288" spans="1:14" ht="13.8" x14ac:dyDescent="0.25">
      <c r="A288" s="29">
        <v>921</v>
      </c>
      <c r="B288" s="39" t="s">
        <v>286</v>
      </c>
      <c r="C288" s="48">
        <v>238545.56220000004</v>
      </c>
      <c r="D288" s="48">
        <v>73806.78688</v>
      </c>
      <c r="E288" s="48">
        <f t="shared" si="8"/>
        <v>164738.77532000004</v>
      </c>
      <c r="F288" s="55">
        <f>'Vos-laskelma'!K288+E288</f>
        <v>2469991.8670719843</v>
      </c>
      <c r="G288" s="67"/>
      <c r="H288" s="67"/>
      <c r="I288" s="77">
        <v>921</v>
      </c>
      <c r="J288" s="39" t="s">
        <v>286</v>
      </c>
      <c r="K288" s="48">
        <v>227824.26519999999</v>
      </c>
      <c r="L288" s="48">
        <v>29191.095360000003</v>
      </c>
      <c r="M288" s="68">
        <f t="shared" si="9"/>
        <v>198633.16983999999</v>
      </c>
      <c r="N288" s="55">
        <f>'Vos-laskelma'!AD288+M288</f>
        <v>11544641.434072006</v>
      </c>
    </row>
    <row r="289" spans="1:14" ht="13.8" x14ac:dyDescent="0.25">
      <c r="A289" s="29">
        <v>922</v>
      </c>
      <c r="B289" s="39" t="s">
        <v>287</v>
      </c>
      <c r="C289" s="48">
        <v>165513.80620000002</v>
      </c>
      <c r="D289" s="48">
        <v>222806.47356000004</v>
      </c>
      <c r="E289" s="78">
        <f t="shared" si="8"/>
        <v>-57292.667360000021</v>
      </c>
      <c r="F289" s="55">
        <f>'Vos-laskelma'!K289+E289</f>
        <v>2785576.312612223</v>
      </c>
      <c r="G289" s="67"/>
      <c r="H289" s="67"/>
      <c r="I289" s="77">
        <v>922</v>
      </c>
      <c r="J289" s="39" t="s">
        <v>287</v>
      </c>
      <c r="K289" s="48">
        <v>190766.3688</v>
      </c>
      <c r="L289" s="48">
        <v>177233.47941599999</v>
      </c>
      <c r="M289" s="68">
        <f t="shared" si="9"/>
        <v>13532.889384000009</v>
      </c>
      <c r="N289" s="55">
        <f>'Vos-laskelma'!AD289+M289</f>
        <v>7724786.0297522256</v>
      </c>
    </row>
    <row r="290" spans="1:14" ht="13.8" x14ac:dyDescent="0.25">
      <c r="A290" s="29">
        <v>924</v>
      </c>
      <c r="B290" s="39" t="s">
        <v>288</v>
      </c>
      <c r="C290" s="48">
        <v>58127.316000000006</v>
      </c>
      <c r="D290" s="48">
        <v>61182.726200000005</v>
      </c>
      <c r="E290" s="78">
        <f t="shared" si="8"/>
        <v>-3055.4101999999984</v>
      </c>
      <c r="F290" s="55">
        <f>'Vos-laskelma'!K290+E290</f>
        <v>2892189.8190545947</v>
      </c>
      <c r="G290" s="67"/>
      <c r="H290" s="67"/>
      <c r="I290" s="77">
        <v>924</v>
      </c>
      <c r="J290" s="39" t="s">
        <v>288</v>
      </c>
      <c r="K290" s="48">
        <v>78312.368400000007</v>
      </c>
      <c r="L290" s="48">
        <v>50856.805999999997</v>
      </c>
      <c r="M290" s="68">
        <f t="shared" si="9"/>
        <v>27455.56240000001</v>
      </c>
      <c r="N290" s="55">
        <f>'Vos-laskelma'!AD290+M290</f>
        <v>12029866.75472031</v>
      </c>
    </row>
    <row r="291" spans="1:14" ht="13.8" x14ac:dyDescent="0.25">
      <c r="A291" s="29">
        <v>925</v>
      </c>
      <c r="B291" s="39" t="s">
        <v>289</v>
      </c>
      <c r="C291" s="48">
        <v>117745.076</v>
      </c>
      <c r="D291" s="48">
        <v>85730.33888000001</v>
      </c>
      <c r="E291" s="48">
        <f t="shared" si="8"/>
        <v>32014.737119999991</v>
      </c>
      <c r="F291" s="55">
        <f>'Vos-laskelma'!K291+E291</f>
        <v>3739686.2932576574</v>
      </c>
      <c r="G291" s="67"/>
      <c r="H291" s="67"/>
      <c r="I291" s="77">
        <v>925</v>
      </c>
      <c r="J291" s="39" t="s">
        <v>289</v>
      </c>
      <c r="K291" s="48">
        <v>115228.008</v>
      </c>
      <c r="L291" s="48">
        <v>93277.783760000006</v>
      </c>
      <c r="M291" s="68">
        <f t="shared" si="9"/>
        <v>21950.224239999996</v>
      </c>
      <c r="N291" s="55">
        <f>'Vos-laskelma'!AD291+M291</f>
        <v>11321929.860401342</v>
      </c>
    </row>
    <row r="292" spans="1:14" ht="13.8" x14ac:dyDescent="0.25">
      <c r="A292" s="29">
        <v>927</v>
      </c>
      <c r="B292" s="39" t="s">
        <v>290</v>
      </c>
      <c r="C292" s="48">
        <v>1069393.5699999998</v>
      </c>
      <c r="D292" s="48">
        <v>941807.09226800024</v>
      </c>
      <c r="E292" s="48">
        <f t="shared" si="8"/>
        <v>127586.47773199959</v>
      </c>
      <c r="F292" s="55">
        <f>'Vos-laskelma'!K292+E292</f>
        <v>17576614.653726071</v>
      </c>
      <c r="G292" s="67"/>
      <c r="H292" s="67"/>
      <c r="I292" s="77">
        <v>927</v>
      </c>
      <c r="J292" s="39" t="s">
        <v>290</v>
      </c>
      <c r="K292" s="48">
        <v>928083.36320000002</v>
      </c>
      <c r="L292" s="48">
        <v>781601.53624000016</v>
      </c>
      <c r="M292" s="68">
        <f t="shared" si="9"/>
        <v>146481.82695999986</v>
      </c>
      <c r="N292" s="55">
        <f>'Vos-laskelma'!AD292+M292</f>
        <v>34864263.436081581</v>
      </c>
    </row>
    <row r="293" spans="1:14" ht="13.8" x14ac:dyDescent="0.25">
      <c r="A293" s="29">
        <v>931</v>
      </c>
      <c r="B293" s="39" t="s">
        <v>291</v>
      </c>
      <c r="C293" s="48">
        <v>111932.3444</v>
      </c>
      <c r="D293" s="48">
        <v>180343.72399999999</v>
      </c>
      <c r="E293" s="78">
        <f t="shared" si="8"/>
        <v>-68411.379599999986</v>
      </c>
      <c r="F293" s="55">
        <f>'Vos-laskelma'!K293+E293</f>
        <v>8104904.4426741684</v>
      </c>
      <c r="G293" s="67"/>
      <c r="H293" s="67"/>
      <c r="I293" s="77">
        <v>931</v>
      </c>
      <c r="J293" s="39" t="s">
        <v>291</v>
      </c>
      <c r="K293" s="48">
        <v>87061.161600000007</v>
      </c>
      <c r="L293" s="48">
        <v>169427.84880000001</v>
      </c>
      <c r="M293" s="68">
        <f t="shared" si="9"/>
        <v>-82366.6872</v>
      </c>
      <c r="N293" s="55">
        <f>'Vos-laskelma'!AD293+M293</f>
        <v>27545951.415757652</v>
      </c>
    </row>
    <row r="294" spans="1:14" ht="13.8" x14ac:dyDescent="0.25">
      <c r="A294" s="29">
        <v>934</v>
      </c>
      <c r="B294" s="39" t="s">
        <v>292</v>
      </c>
      <c r="C294" s="48">
        <v>0</v>
      </c>
      <c r="D294" s="48">
        <v>2923133.2949999999</v>
      </c>
      <c r="E294" s="78">
        <f t="shared" si="8"/>
        <v>-2923133.2949999999</v>
      </c>
      <c r="F294" s="55">
        <f>'Vos-laskelma'!K294+E294</f>
        <v>-1103659.5484166066</v>
      </c>
      <c r="G294" s="67"/>
      <c r="H294" s="67"/>
      <c r="I294" s="77">
        <v>934</v>
      </c>
      <c r="J294" s="39" t="s">
        <v>292</v>
      </c>
      <c r="K294" s="48">
        <v>0</v>
      </c>
      <c r="L294" s="48">
        <v>2896988.6036000005</v>
      </c>
      <c r="M294" s="68">
        <f t="shared" si="9"/>
        <v>-2896988.6036000005</v>
      </c>
      <c r="N294" s="55">
        <f>'Vos-laskelma'!AD294+M294</f>
        <v>6158538.605325602</v>
      </c>
    </row>
    <row r="295" spans="1:14" ht="13.8" x14ac:dyDescent="0.25">
      <c r="A295" s="29">
        <v>935</v>
      </c>
      <c r="B295" s="39" t="s">
        <v>293</v>
      </c>
      <c r="C295" s="48">
        <v>1500877.108</v>
      </c>
      <c r="D295" s="48">
        <v>179151.3688</v>
      </c>
      <c r="E295" s="48">
        <f t="shared" si="8"/>
        <v>1321725.7392</v>
      </c>
      <c r="F295" s="55">
        <f>'Vos-laskelma'!K295+E295</f>
        <v>3105140.1524498286</v>
      </c>
      <c r="G295" s="67"/>
      <c r="H295" s="67"/>
      <c r="I295" s="77">
        <v>935</v>
      </c>
      <c r="J295" s="39" t="s">
        <v>293</v>
      </c>
      <c r="K295" s="48">
        <v>1465956.3240000005</v>
      </c>
      <c r="L295" s="48">
        <v>62664.1204</v>
      </c>
      <c r="M295" s="68">
        <f t="shared" si="9"/>
        <v>1403292.2036000006</v>
      </c>
      <c r="N295" s="55">
        <f>'Vos-laskelma'!AD295+M295</f>
        <v>11558058.693187933</v>
      </c>
    </row>
    <row r="296" spans="1:14" ht="13.8" x14ac:dyDescent="0.25">
      <c r="A296" s="29">
        <v>936</v>
      </c>
      <c r="B296" s="39" t="s">
        <v>294</v>
      </c>
      <c r="C296" s="48">
        <v>162607.44039999999</v>
      </c>
      <c r="D296" s="48">
        <v>89426.64</v>
      </c>
      <c r="E296" s="48">
        <f t="shared" si="8"/>
        <v>73180.800399999993</v>
      </c>
      <c r="F296" s="55">
        <f>'Vos-laskelma'!K296+E296</f>
        <v>8174793.482471887</v>
      </c>
      <c r="G296" s="67"/>
      <c r="H296" s="67"/>
      <c r="I296" s="77">
        <v>936</v>
      </c>
      <c r="J296" s="39" t="s">
        <v>294</v>
      </c>
      <c r="K296" s="48">
        <v>166582.71280000001</v>
      </c>
      <c r="L296" s="48">
        <v>62592.992000000013</v>
      </c>
      <c r="M296" s="68">
        <f t="shared" si="9"/>
        <v>103989.7208</v>
      </c>
      <c r="N296" s="55">
        <f>'Vos-laskelma'!AD296+M296</f>
        <v>27794801.930120256</v>
      </c>
    </row>
    <row r="297" spans="1:14" ht="13.8" x14ac:dyDescent="0.25">
      <c r="A297" s="29">
        <v>946</v>
      </c>
      <c r="B297" s="39" t="s">
        <v>295</v>
      </c>
      <c r="C297" s="48">
        <v>137269.89240000001</v>
      </c>
      <c r="D297" s="48">
        <v>292276.06840000005</v>
      </c>
      <c r="E297" s="78">
        <f t="shared" si="8"/>
        <v>-155006.17600000004</v>
      </c>
      <c r="F297" s="55">
        <f>'Vos-laskelma'!K297+E297</f>
        <v>8915644.5284039471</v>
      </c>
      <c r="G297" s="67"/>
      <c r="H297" s="67"/>
      <c r="I297" s="77">
        <v>946</v>
      </c>
      <c r="J297" s="39" t="s">
        <v>295</v>
      </c>
      <c r="K297" s="48">
        <v>162172.75199999998</v>
      </c>
      <c r="L297" s="48">
        <v>251936.7928</v>
      </c>
      <c r="M297" s="68">
        <f t="shared" si="9"/>
        <v>-89764.040800000017</v>
      </c>
      <c r="N297" s="55">
        <f>'Vos-laskelma'!AD297+M297</f>
        <v>22350717.189008918</v>
      </c>
    </row>
    <row r="298" spans="1:14" ht="13.8" x14ac:dyDescent="0.25">
      <c r="A298" s="29">
        <v>976</v>
      </c>
      <c r="B298" s="39" t="s">
        <v>296</v>
      </c>
      <c r="C298" s="48">
        <v>119235.52</v>
      </c>
      <c r="D298" s="48">
        <v>177362.83600000001</v>
      </c>
      <c r="E298" s="78">
        <f t="shared" si="8"/>
        <v>-58127.316000000006</v>
      </c>
      <c r="F298" s="55">
        <f>'Vos-laskelma'!K298+E298</f>
        <v>4988691.6406457014</v>
      </c>
      <c r="G298" s="67"/>
      <c r="H298" s="67"/>
      <c r="I298" s="77">
        <v>976</v>
      </c>
      <c r="J298" s="39" t="s">
        <v>296</v>
      </c>
      <c r="K298" s="48">
        <v>109537.736</v>
      </c>
      <c r="L298" s="48">
        <v>148089.32880000002</v>
      </c>
      <c r="M298" s="68">
        <f t="shared" si="9"/>
        <v>-38551.592800000013</v>
      </c>
      <c r="N298" s="55">
        <f>'Vos-laskelma'!AD298+M298</f>
        <v>20521704.521395486</v>
      </c>
    </row>
    <row r="299" spans="1:14" ht="13.8" x14ac:dyDescent="0.25">
      <c r="A299" s="29">
        <v>977</v>
      </c>
      <c r="B299" s="39" t="s">
        <v>297</v>
      </c>
      <c r="C299" s="48">
        <v>567933.68620000023</v>
      </c>
      <c r="D299" s="48">
        <v>330386.72148000007</v>
      </c>
      <c r="E299" s="48">
        <f t="shared" si="8"/>
        <v>237546.96472000016</v>
      </c>
      <c r="F299" s="55">
        <f>'Vos-laskelma'!K299+E299</f>
        <v>18904719.297363736</v>
      </c>
      <c r="G299" s="67"/>
      <c r="H299" s="67"/>
      <c r="I299" s="77">
        <v>977</v>
      </c>
      <c r="J299" s="39" t="s">
        <v>297</v>
      </c>
      <c r="K299" s="48">
        <v>426841.52840000007</v>
      </c>
      <c r="L299" s="48">
        <v>197196.37616000001</v>
      </c>
      <c r="M299" s="68">
        <f t="shared" si="9"/>
        <v>229645.15224000005</v>
      </c>
      <c r="N299" s="55">
        <f>'Vos-laskelma'!AD299+M299</f>
        <v>48079219.336067259</v>
      </c>
    </row>
    <row r="300" spans="1:14" ht="13.8" x14ac:dyDescent="0.25">
      <c r="A300" s="29">
        <v>980</v>
      </c>
      <c r="B300" s="39" t="s">
        <v>298</v>
      </c>
      <c r="C300" s="48">
        <v>867587.45240000018</v>
      </c>
      <c r="D300" s="48">
        <v>1897913.5042719997</v>
      </c>
      <c r="E300" s="78">
        <f t="shared" si="8"/>
        <v>-1030326.0518719995</v>
      </c>
      <c r="F300" s="55">
        <f>'Vos-laskelma'!K300+E300</f>
        <v>27283280.857893061</v>
      </c>
      <c r="G300" s="67"/>
      <c r="H300" s="67"/>
      <c r="I300" s="77">
        <v>980</v>
      </c>
      <c r="J300" s="39" t="s">
        <v>298</v>
      </c>
      <c r="K300" s="48">
        <v>804035.43359999999</v>
      </c>
      <c r="L300" s="48">
        <v>1675189.048008</v>
      </c>
      <c r="M300" s="68">
        <f t="shared" si="9"/>
        <v>-871153.61440800002</v>
      </c>
      <c r="N300" s="55">
        <f>'Vos-laskelma'!AD300+M300</f>
        <v>51043148.481986664</v>
      </c>
    </row>
    <row r="301" spans="1:14" ht="13.8" x14ac:dyDescent="0.25">
      <c r="A301" s="29">
        <v>981</v>
      </c>
      <c r="B301" s="39" t="s">
        <v>299</v>
      </c>
      <c r="C301" s="48">
        <v>7452.22</v>
      </c>
      <c r="D301" s="48">
        <v>117745.076</v>
      </c>
      <c r="E301" s="78">
        <f t="shared" si="8"/>
        <v>-110292.856</v>
      </c>
      <c r="F301" s="55">
        <f>'Vos-laskelma'!K301+E301</f>
        <v>1502978.5539106196</v>
      </c>
      <c r="G301" s="67"/>
      <c r="H301" s="67"/>
      <c r="I301" s="77">
        <v>981</v>
      </c>
      <c r="J301" s="39" t="s">
        <v>299</v>
      </c>
      <c r="K301" s="48">
        <v>7112.84</v>
      </c>
      <c r="L301" s="48">
        <v>69705.831999999995</v>
      </c>
      <c r="M301" s="68">
        <f t="shared" si="9"/>
        <v>-62592.991999999998</v>
      </c>
      <c r="N301" s="55">
        <f>'Vos-laskelma'!AD301+M301</f>
        <v>5600819.7441236489</v>
      </c>
    </row>
    <row r="302" spans="1:14" ht="13.8" x14ac:dyDescent="0.25">
      <c r="A302" s="29">
        <v>989</v>
      </c>
      <c r="B302" s="39" t="s">
        <v>300</v>
      </c>
      <c r="C302" s="48">
        <v>228112.45419999998</v>
      </c>
      <c r="D302" s="48">
        <v>50675.096000000005</v>
      </c>
      <c r="E302" s="48">
        <f t="shared" si="8"/>
        <v>177437.35819999996</v>
      </c>
      <c r="F302" s="55">
        <f>'Vos-laskelma'!K302+E302</f>
        <v>2665992.6806447785</v>
      </c>
      <c r="G302" s="67"/>
      <c r="H302" s="67"/>
      <c r="I302" s="77">
        <v>989</v>
      </c>
      <c r="J302" s="39" t="s">
        <v>300</v>
      </c>
      <c r="K302" s="48">
        <v>153708.47240000003</v>
      </c>
      <c r="L302" s="48">
        <v>81826.11136000001</v>
      </c>
      <c r="M302" s="68">
        <f t="shared" si="9"/>
        <v>71882.361040000018</v>
      </c>
      <c r="N302" s="55">
        <f>'Vos-laskelma'!AD302+M302</f>
        <v>20020538.514533546</v>
      </c>
    </row>
    <row r="303" spans="1:14" ht="13.8" x14ac:dyDescent="0.25">
      <c r="A303" s="29">
        <v>992</v>
      </c>
      <c r="B303" s="39" t="s">
        <v>301</v>
      </c>
      <c r="C303" s="48">
        <v>260976.7444</v>
      </c>
      <c r="D303" s="48">
        <v>388841.93515999999</v>
      </c>
      <c r="E303" s="78">
        <f t="shared" si="8"/>
        <v>-127865.19076</v>
      </c>
      <c r="F303" s="55">
        <f>'Vos-laskelma'!K303+E303</f>
        <v>16989846.535308566</v>
      </c>
      <c r="G303" s="67"/>
      <c r="H303" s="67"/>
      <c r="I303" s="77">
        <v>992</v>
      </c>
      <c r="J303" s="39" t="s">
        <v>301</v>
      </c>
      <c r="K303" s="48">
        <v>192046.68000000002</v>
      </c>
      <c r="L303" s="48">
        <v>368359.75792</v>
      </c>
      <c r="M303" s="68">
        <f t="shared" si="9"/>
        <v>-176313.07791999998</v>
      </c>
      <c r="N303" s="55">
        <f>'Vos-laskelma'!AD303+M303</f>
        <v>51555711.643120185</v>
      </c>
    </row>
    <row r="304" spans="1:14" x14ac:dyDescent="0.3">
      <c r="A304" s="32"/>
      <c r="B304" s="33"/>
      <c r="C304" s="56"/>
      <c r="D304" s="56"/>
      <c r="E304" s="56"/>
      <c r="I304" s="32"/>
      <c r="J304" s="33"/>
    </row>
    <row r="305" spans="1:10" x14ac:dyDescent="0.3">
      <c r="A305" s="32"/>
      <c r="B305" s="33"/>
      <c r="C305" s="56"/>
      <c r="D305" s="56"/>
      <c r="E305" s="56"/>
      <c r="I305" s="32"/>
      <c r="J305" s="33"/>
    </row>
    <row r="306" spans="1:10" x14ac:dyDescent="0.3">
      <c r="A306" s="32"/>
      <c r="B306" s="33"/>
      <c r="C306" s="56"/>
      <c r="D306" s="56"/>
      <c r="E306" s="56"/>
      <c r="I306" s="32"/>
      <c r="J306" s="33"/>
    </row>
    <row r="307" spans="1:10" x14ac:dyDescent="0.3">
      <c r="A307" s="32"/>
      <c r="B307" s="33"/>
      <c r="C307" s="56"/>
      <c r="D307" s="56"/>
      <c r="E307" s="56"/>
      <c r="I307" s="32"/>
      <c r="J307" s="33"/>
    </row>
    <row r="308" spans="1:10" x14ac:dyDescent="0.3">
      <c r="A308" s="38"/>
      <c r="B308" s="25"/>
      <c r="C308" s="56"/>
      <c r="D308" s="56"/>
      <c r="E308" s="56"/>
      <c r="I308" s="38"/>
      <c r="J308" s="25"/>
    </row>
    <row r="309" spans="1:10" x14ac:dyDescent="0.3">
      <c r="A309" s="38"/>
      <c r="B309" s="25"/>
      <c r="C309" s="56"/>
      <c r="D309" s="56"/>
      <c r="E309" s="56"/>
      <c r="I309" s="38"/>
      <c r="J309" s="25"/>
    </row>
    <row r="310" spans="1:10" x14ac:dyDescent="0.3">
      <c r="A310" s="38"/>
      <c r="B310" s="25"/>
      <c r="C310" s="56"/>
      <c r="D310" s="56"/>
      <c r="E310" s="56"/>
      <c r="I310" s="38"/>
      <c r="J310" s="25"/>
    </row>
    <row r="311" spans="1:10" x14ac:dyDescent="0.3">
      <c r="A311" s="38"/>
      <c r="B311" s="25"/>
      <c r="C311" s="56"/>
      <c r="D311" s="56"/>
      <c r="E311" s="56"/>
      <c r="I311" s="38"/>
      <c r="J311" s="25"/>
    </row>
    <row r="312" spans="1:10" x14ac:dyDescent="0.3">
      <c r="A312" s="38"/>
      <c r="B312" s="25"/>
      <c r="C312" s="56"/>
      <c r="D312" s="56"/>
      <c r="E312" s="56"/>
      <c r="I312" s="38"/>
      <c r="J312" s="25"/>
    </row>
    <row r="313" spans="1:10" x14ac:dyDescent="0.3">
      <c r="A313" s="38"/>
      <c r="B313" s="25"/>
      <c r="I313" s="38"/>
      <c r="J313" s="25"/>
    </row>
    <row r="314" spans="1:10" x14ac:dyDescent="0.3">
      <c r="A314" s="38"/>
      <c r="B314" s="25"/>
      <c r="I314" s="38"/>
      <c r="J314" s="25"/>
    </row>
    <row r="315" spans="1:10" x14ac:dyDescent="0.3">
      <c r="A315" s="38"/>
      <c r="B315" s="25"/>
      <c r="I315" s="38"/>
      <c r="J315" s="25"/>
    </row>
    <row r="316" spans="1:10" x14ac:dyDescent="0.3">
      <c r="A316" s="38"/>
      <c r="B316" s="25"/>
      <c r="I316" s="38"/>
      <c r="J316" s="25"/>
    </row>
    <row r="317" spans="1:10" x14ac:dyDescent="0.3">
      <c r="A317" s="38"/>
      <c r="B317" s="25"/>
      <c r="I317" s="38"/>
      <c r="J317" s="25"/>
    </row>
    <row r="318" spans="1:10" x14ac:dyDescent="0.3">
      <c r="A318" s="29"/>
      <c r="B318" s="25"/>
      <c r="I318" s="29"/>
      <c r="J318" s="25"/>
    </row>
    <row r="319" spans="1:10" x14ac:dyDescent="0.3">
      <c r="A319" s="29"/>
      <c r="B319" s="25"/>
      <c r="I319" s="29"/>
      <c r="J319" s="25"/>
    </row>
    <row r="320" spans="1:10" x14ac:dyDescent="0.3">
      <c r="A320" s="29"/>
      <c r="B320" s="41"/>
      <c r="I320" s="29"/>
      <c r="J320" s="41"/>
    </row>
    <row r="321" spans="1:10" x14ac:dyDescent="0.3">
      <c r="A321" s="29"/>
      <c r="B321" s="25"/>
      <c r="I321" s="29"/>
      <c r="J321" s="25"/>
    </row>
    <row r="322" spans="1:10" x14ac:dyDescent="0.3">
      <c r="A322" s="29"/>
      <c r="B322" s="25"/>
      <c r="I322" s="29"/>
      <c r="J322" s="25"/>
    </row>
    <row r="323" spans="1:10" x14ac:dyDescent="0.3">
      <c r="A323" s="29"/>
      <c r="B323" s="25"/>
      <c r="I323" s="29"/>
      <c r="J323" s="25"/>
    </row>
    <row r="324" spans="1:10" x14ac:dyDescent="0.3">
      <c r="A324" s="29"/>
      <c r="B324" s="25"/>
      <c r="I324" s="29"/>
      <c r="J324" s="25"/>
    </row>
    <row r="325" spans="1:10" x14ac:dyDescent="0.3">
      <c r="A325" s="29"/>
      <c r="B325" s="43"/>
      <c r="I325" s="29"/>
      <c r="J325" s="43"/>
    </row>
    <row r="326" spans="1:10" x14ac:dyDescent="0.3">
      <c r="A326" s="44"/>
      <c r="B326" s="43"/>
      <c r="I326" s="44"/>
      <c r="J326" s="43"/>
    </row>
    <row r="327" spans="1:10" x14ac:dyDescent="0.3">
      <c r="A327" s="29"/>
      <c r="B327" s="25"/>
      <c r="I327" s="29"/>
      <c r="J327" s="25"/>
    </row>
    <row r="328" spans="1:10" x14ac:dyDescent="0.3">
      <c r="A328" s="29"/>
      <c r="B328" s="25"/>
      <c r="I328" s="29"/>
      <c r="J328" s="25"/>
    </row>
    <row r="329" spans="1:10" x14ac:dyDescent="0.3">
      <c r="A329" s="29"/>
      <c r="B329" s="25"/>
      <c r="I329" s="29"/>
      <c r="J329" s="25"/>
    </row>
    <row r="330" spans="1:10" x14ac:dyDescent="0.3">
      <c r="A330" s="44"/>
      <c r="B330" s="25"/>
      <c r="I330" s="44"/>
      <c r="J330" s="25"/>
    </row>
    <row r="331" spans="1:10" x14ac:dyDescent="0.3">
      <c r="A331" s="29"/>
      <c r="B331" s="25"/>
      <c r="I331" s="29"/>
      <c r="J331" s="25"/>
    </row>
    <row r="332" spans="1:10" x14ac:dyDescent="0.3">
      <c r="A332" s="29"/>
      <c r="B332" s="25"/>
      <c r="I332" s="29"/>
      <c r="J332" s="25"/>
    </row>
    <row r="333" spans="1:10" x14ac:dyDescent="0.3">
      <c r="A333" s="57"/>
      <c r="I333" s="57"/>
    </row>
    <row r="334" spans="1:10" x14ac:dyDescent="0.3">
      <c r="A334" s="57"/>
      <c r="B334" s="58"/>
      <c r="I334" s="57"/>
      <c r="J334" s="58"/>
    </row>
  </sheetData>
  <sortState xmlns:xlrd2="http://schemas.microsoft.com/office/spreadsheetml/2017/richdata2" ref="A11:N303">
    <sortCondition ref="A11:A303"/>
  </sortState>
  <phoneticPr fontId="49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D28DDB-56BA-4294-93FF-083D1E16236F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55a2cc34-794c-4dc7-898e-8fa2029c818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5ad7e9-ff32-4915-8f05-2a6d5c545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Tietoa aineistosta</vt:lpstr>
      <vt:lpstr>Vos-laskelma</vt:lpstr>
      <vt:lpstr>Vertailu</vt:lpstr>
      <vt:lpstr>Vertailu_2</vt:lpstr>
      <vt:lpstr>Pp-vos-erittely</vt:lpstr>
      <vt:lpstr>Siirtyvät kustannukset</vt:lpstr>
      <vt:lpstr>Kotikuntakorvaukset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2022-05-19T10:01:34Z</dcterms:modified>
</cp:coreProperties>
</file>